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defaultThemeVersion="166925"/>
  <mc:AlternateContent xmlns:mc="http://schemas.openxmlformats.org/markup-compatibility/2006">
    <mc:Choice Requires="x15">
      <x15ac:absPath xmlns:x15ac="http://schemas.microsoft.com/office/spreadsheetml/2010/11/ac" url="/Users/danielmagnet/Dropbox (Compte personnel)/ADEME/ADEME AMO CPE 2023-24/Annexe M&amp;V CC ADEME/Questionnaire MOA revu/"/>
    </mc:Choice>
  </mc:AlternateContent>
  <xr:revisionPtr revIDLastSave="0" documentId="8_{B585B9AF-5525-4035-BE07-04F3974085A2}" xr6:coauthVersionLast="47" xr6:coauthVersionMax="47" xr10:uidLastSave="{00000000-0000-0000-0000-000000000000}"/>
  <bookViews>
    <workbookView xWindow="-38400" yWindow="620" windowWidth="38400" windowHeight="20980" xr2:uid="{531D06AD-F889-0748-B90E-DB8285DCD331}"/>
  </bookViews>
  <sheets>
    <sheet name="LISEZ MOI" sheetId="5" r:id="rId1"/>
    <sheet name="APPEL OFFRES AMO " sheetId="6" r:id="rId2"/>
    <sheet name="ETUDES DE BASE AMO" sheetId="3" state="hidden" r:id="rId3"/>
    <sheet name="Codes" sheetId="2" state="hidden" r:id="rId4"/>
  </sheets>
  <definedNames>
    <definedName name="_xlnm._FilterDatabase" localSheetId="1" hidden="1">'APPEL OFFRES AMO '!$A$6:$H$48</definedName>
    <definedName name="_xlnm._FilterDatabase" localSheetId="2" hidden="1">'ETUDES DE BASE AMO'!$A$4:$J$37</definedName>
    <definedName name="_xlnm.Print_Titles" localSheetId="1">'APPEL OFFRES AMO '!$6:$6</definedName>
    <definedName name="_xlnm.Print_Titles" localSheetId="2">'ETUDES DE BASE AMO'!$4:$4</definedName>
    <definedName name="_xlnm.Print_Area" localSheetId="1">'APPEL OFFRES AMO '!$A$2:$H$46</definedName>
    <definedName name="_xlnm.Print_Area" localSheetId="2">'ETUDES DE BASE AMO'!$A$1:$J$35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6" l="1"/>
  <c r="L11" i="6"/>
  <c r="M10" i="6"/>
  <c r="M9" i="6"/>
  <c r="M8" i="6"/>
  <c r="L7" i="6"/>
  <c r="H10" i="6"/>
  <c r="H9" i="6"/>
  <c r="L8" i="6" l="1" a="1"/>
  <c r="L8" i="6" s="1"/>
  <c r="L9" i="6" l="1"/>
  <c r="L10" i="6" s="1"/>
  <c r="L36" i="6" l="1"/>
  <c r="L35" i="6"/>
  <c r="L34" i="6"/>
  <c r="L33" i="6"/>
  <c r="H36" i="6"/>
  <c r="H19" i="6"/>
  <c r="H32" i="6" l="1"/>
  <c r="H25" i="6"/>
  <c r="H13" i="6"/>
  <c r="H11" i="6"/>
  <c r="H8" i="6"/>
  <c r="H7" i="6"/>
  <c r="I48" i="6" l="1"/>
  <c r="J11" i="6"/>
  <c r="H30" i="6"/>
  <c r="H29" i="6"/>
  <c r="H18" i="6"/>
  <c r="J14" i="6"/>
  <c r="H21" i="6"/>
  <c r="J20" i="6"/>
  <c r="J17" i="6"/>
  <c r="H22" i="6"/>
  <c r="H23" i="6"/>
  <c r="H33" i="6"/>
  <c r="H34" i="6"/>
  <c r="H35" i="6"/>
  <c r="H26" i="6"/>
  <c r="H27" i="6"/>
  <c r="H15" i="6"/>
  <c r="H28" i="6"/>
  <c r="H16" i="6"/>
  <c r="J36" i="6" l="1"/>
  <c r="J30" i="6"/>
  <c r="J23" i="6"/>
  <c r="I45"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<sst xmlns="http://schemas.openxmlformats.org/spreadsheetml/2006/main" count="430" uniqueCount="262">
  <si>
    <t>MODE d'EMPLOI DES GRILLES d'EVALUATION</t>
  </si>
  <si>
    <t xml:space="preserve">1) GRILLE EVALUATION PARTIE M&amp;V DU MÉMOIRE TECHNIQUE AMO  </t>
  </si>
  <si>
    <t>1.a) USAGE de la GRILLE</t>
  </si>
  <si>
    <t xml:space="preserve">Cette grille est destinée à évaluer la partie relative à la mesure&amp; vérification de la performance énergétique que le maître de l'ouvrage aura spécifié sur la base du Guide de M&amp;V. On utilisera une copie de la grille pour chaque candidat. On trouvera le résultat combiné pour un candidat donné dans le bas de chaque feuille.  Il est recommandé de renommer, lors de la recopie, chaque feuille avec  la mention "OFFRE_"  suivie du nom de l'AMO. 
Dans chacune des sections 1 à 4 de la grille, on trouvera dans la colonne "DETAIL du contenu de la PRESTATION AMO" pour chaque ligne comprenant un élément de l'évaluation , une cellule comprenant un choix fixe de réponses standards pour lesquelles une évaluation est calculée dans la colonne "EVALUATION EXIGENCES CC AMO" ( Evaluation du respect du Cahier des charges MOA pour les prestations d'AMO M&amp;V selon le Guide M&amp;V).
La section 2 comporte, dans le cas de projets multi-bâtiments, des sous-sections pouvant présenter trois cas différents applicables à une partie du parc de bâtiments faisant partie du périmètre d'engagement. On précisera pour chacune de ces sous sections la part, en pourcentage du total, des bâtiments correspondant à la description de la situation selon les cas 1 à 3.
Il est possible de pondérer pour chacune des Sections 2 à 4 la valeur relative de son évaluation dans le total en colonne "APPLICATION A UNE PART DU PERIMETRE D'ENGAGEMENT" 
 </t>
  </si>
  <si>
    <t>1.b) RECOMMANDATIONS</t>
  </si>
  <si>
    <t xml:space="preserve">En conformité aux recommandations du Guide de M&amp;V, la section 1 va indiquer par une coloration rouge de la note d'évaluation, les critères ayant une valeur critique. Dès qu'une valeur critique est atteinte en Section 1, il est recommandé de rejeter lors de la pré-sélection des sociétés d'Assistance à Maîtrise d' Ouvrage consultées, les candidatures concernées. </t>
  </si>
  <si>
    <t>GRILLE EVALUATION PRESTATIONS M&amp;V AMO OFFERTES</t>
  </si>
  <si>
    <t>EVALUATION</t>
  </si>
  <si>
    <t>PONDERATION</t>
  </si>
  <si>
    <t xml:space="preserve">SEQUENCE </t>
  </si>
  <si>
    <t>PHASE</t>
  </si>
  <si>
    <t xml:space="preserve">STADE </t>
  </si>
  <si>
    <t>ACTIVITE</t>
  </si>
  <si>
    <t>LIVRABLE AMO</t>
  </si>
  <si>
    <t>DETAIL  du contenu de la PRESTATION AMO</t>
  </si>
  <si>
    <t>APPLICATION A UNE PART DU PERIMETRE D'ENGAGEMENT</t>
  </si>
  <si>
    <t>EXIGENCE CC AMO</t>
  </si>
  <si>
    <t>CC AMO</t>
  </si>
  <si>
    <t>OFFRE AMO</t>
  </si>
  <si>
    <t>PRESTATION AMO</t>
  </si>
  <si>
    <t>AMONT</t>
  </si>
  <si>
    <t>PRESELECTION OFFREURS SERVICES AMO</t>
  </si>
  <si>
    <t>Niveau de certification de  M&amp;V  le plus élevé en cours de validité à la date de consultation</t>
  </si>
  <si>
    <t>-</t>
  </si>
  <si>
    <t>Experience M&amp;V de projets similaires, sous quelle forme</t>
  </si>
  <si>
    <t>SOUS TOTAL</t>
  </si>
  <si>
    <t>Nombre de projets de M&amp;V spécifiés durant les 3 dernières années</t>
  </si>
  <si>
    <t>EVALUATION OFFRE SERVICES AMO</t>
  </si>
  <si>
    <t>EVALUATION OFFRE SERVICES AMO-EVALUATION PRESTATIONS M&amp;V PROPOSEES DONNEES HISTORIQUES</t>
  </si>
  <si>
    <t>Le descriptif des prestations comporte une section relative à l'analyse des données historiques.</t>
  </si>
  <si>
    <t>OUI</t>
  </si>
  <si>
    <r>
      <t xml:space="preserve">CAS 1. 
Vous disposez d'audits conformes NF EN 16247-2 de </t>
    </r>
    <r>
      <rPr>
        <b/>
        <sz val="12"/>
        <color theme="1"/>
        <rFont val="Calibri (Corps)"/>
      </rPr>
      <t>niveau 1 ou</t>
    </r>
    <r>
      <rPr>
        <b/>
        <sz val="12"/>
        <color theme="1"/>
        <rFont val="Calibri"/>
        <family val="2"/>
        <scheme val="minor"/>
      </rPr>
      <t xml:space="preserve"> 2 ( selon NF EN 16247-1 Annexe B), </t>
    </r>
    <r>
      <rPr>
        <b/>
        <sz val="12"/>
        <color theme="1"/>
        <rFont val="Calibri (Corps)"/>
      </rPr>
      <t>comprenant des mesures des usages énergétiques significatifs (et non des estimations)</t>
    </r>
    <r>
      <rPr>
        <b/>
        <sz val="12"/>
        <color theme="1"/>
        <rFont val="Calibri"/>
        <family val="2"/>
        <scheme val="minor"/>
      </rPr>
      <t>. Vous disposez de données de pas de temps au plus mensuels, à la fois pour les consommations (pour toutes les énergies finales) et pour les facteurs pertinents identifiés par l'auditeur. Les audits ont été remis aux offreurs de prestations AMO en annexe au cahier des charges.</t>
    </r>
  </si>
  <si>
    <t>2.1</t>
  </si>
  <si>
    <r>
      <t>L'analyse proposée comprend les éléments du chapitre</t>
    </r>
    <r>
      <rPr>
        <sz val="12"/>
        <color theme="1"/>
        <rFont val="Calibri"/>
        <family val="2"/>
        <scheme val="minor"/>
      </rPr>
      <t xml:space="preserve"> 4.1.1.1 ( event. renommés) du Guide M&amp;V CPE</t>
    </r>
  </si>
  <si>
    <t>Sans référence au chapitre</t>
  </si>
  <si>
    <r>
      <t xml:space="preserve">L'analyse proposée comprend les éléments du chapitre </t>
    </r>
    <r>
      <rPr>
        <sz val="12"/>
        <color theme="1"/>
        <rFont val="Calibri"/>
        <family val="2"/>
        <scheme val="minor"/>
      </rPr>
      <t>4.1.1.2 ( event. renommés) du Guide M&amp;V CPE</t>
    </r>
  </si>
  <si>
    <t>Respect strict de l'ensemble du chapitre 4.1.1.2 annoncé.</t>
  </si>
  <si>
    <r>
      <t xml:space="preserve">CAS 2. 
- Vous disposez d'audits conformes NF EN 16247-2 de niveau 1 (selon NF EN 16247-1 Annexe B), </t>
    </r>
    <r>
      <rPr>
        <b/>
        <sz val="12"/>
        <color theme="1"/>
        <rFont val="Calibri (Corps)"/>
      </rPr>
      <t>dont les facteurs pertinents définis par l'auditeur, ou de données d'occupation annuelles et de données reflétant l'activité annuelle dans le bâtiment objet de la consultation.</t>
    </r>
    <r>
      <rPr>
        <b/>
        <sz val="12"/>
        <color theme="1"/>
        <rFont val="Calibri"/>
        <family val="2"/>
        <scheme val="minor"/>
      </rPr>
      <t xml:space="preserve"> </t>
    </r>
    <r>
      <rPr>
        <b/>
        <sz val="12"/>
        <color theme="1"/>
        <rFont val="Calibri (Corps)"/>
      </rPr>
      <t xml:space="preserve">Vous disposez de données annuelles pour les consommations (pour toutes les énergies finales). Si disponible les audits ont été remis aux offreurs de prestations AMO en annexe au cahier des charges.
</t>
    </r>
  </si>
  <si>
    <t>2.3</t>
  </si>
  <si>
    <t>L'analyse proposée vous recommande la réalisation prélalable d'un audit énergétique détaillé ( niveau 2 ou 3 NF EN 16247-1 Annexe B) avec des mesurages effectifs des consommations et de l'ensemble des facteurs pertinents et statiques à un pas de temps au plus mensuel, avec décalage dans le temps du projet lié à cet objet spécifique, de façon à permettre les mesures.</t>
  </si>
  <si>
    <t xml:space="preserve">OUI </t>
  </si>
  <si>
    <t>L'analyse proposée vous recommande la réalisation prélalable d'un audit énergétique succinct permettant de s'assurer de la régularité des consommations (toutes les énergies livrées) durant la période de référence, et vous propose une stratégie de modélisation rétrospective (ou "POST-ANTE")</t>
  </si>
  <si>
    <t xml:space="preserve">CAS 3. 
- Vous ne disposez d'aucune donnée de mesurage ou de facturation crédibles pour la référence énergétique de ce/ces bâtiment(s). </t>
  </si>
  <si>
    <t>2.4</t>
  </si>
  <si>
    <t>L'analyse proposée vous recommande la réalisation prélalable d'un audit énergétique détaillé (niveau 2 ou 3 NF EN 16247-1 Annexe B) avec des mesurages effectifs des consommations et de l'ensemble des facteurs pertinents et statiques à un pas de temps au plus mensuel, avec décalage dans le temps du projet lié à cet objet spécifique, de façon à permettre les mesures.</t>
  </si>
  <si>
    <r>
      <t xml:space="preserve">L'analyse proposée vous recommande l'utilisation d'une méthode rétrospective </t>
    </r>
    <r>
      <rPr>
        <sz val="12"/>
        <color theme="1"/>
        <rFont val="Calibri"/>
        <family val="2"/>
        <scheme val="minor"/>
      </rPr>
      <t>de type POST-normalisé.</t>
    </r>
  </si>
  <si>
    <t>ABSENT</t>
  </si>
  <si>
    <r>
      <t>L'analyse proposée vous recommande l'utilisation d'une simulation énergétique</t>
    </r>
    <r>
      <rPr>
        <sz val="12"/>
        <color theme="1"/>
        <rFont val="Calibri"/>
        <family val="2"/>
        <scheme val="minor"/>
      </rPr>
      <t xml:space="preserve"> pour la M&amp;V (option D).</t>
    </r>
  </si>
  <si>
    <t>Pas de précision</t>
  </si>
  <si>
    <t>AVAL</t>
  </si>
  <si>
    <t>EVALUATION OFFRE SERVICES AMO-EVALUATION PRESTATIONS PROPOSEES POUR LA CONSULTATION</t>
  </si>
  <si>
    <r>
      <t xml:space="preserve">Le descriptif des prestations comporte une section relative à la préparation de la section M&amp;V </t>
    </r>
    <r>
      <rPr>
        <sz val="12"/>
        <color theme="1"/>
        <rFont val="Calibri"/>
        <family val="2"/>
        <scheme val="minor"/>
      </rPr>
      <t>des éléments de la consultation</t>
    </r>
  </si>
  <si>
    <r>
      <t xml:space="preserve">Le descriptif de la prestation précise les éléments qui seront spécifiés en terme de M&amp;V </t>
    </r>
    <r>
      <rPr>
        <sz val="12"/>
        <color theme="1"/>
        <rFont val="Calibri"/>
        <family val="2"/>
        <scheme val="minor"/>
      </rPr>
      <t>dans les éléments de la consultation (selon chapitres 4.1.2)</t>
    </r>
  </si>
  <si>
    <t>Sans mention des points clés</t>
  </si>
  <si>
    <r>
      <t>Le descriptif de la prestation précise les éléments</t>
    </r>
    <r>
      <rPr>
        <sz val="12"/>
        <color theme="1"/>
        <rFont val="Calibri"/>
        <family val="2"/>
        <scheme val="minor"/>
      </rPr>
      <t xml:space="preserve"> en lien avec l'analyse des données historiques qui seront spécifiés en terme de M&amp;V dans les documents de la consultation (éléments validés par l'AMO selon le chapitre 4.1.1.1)</t>
    </r>
  </si>
  <si>
    <t>pas de mention</t>
  </si>
  <si>
    <r>
      <t xml:space="preserve">Le descriptif de la prestation précise les éléments </t>
    </r>
    <r>
      <rPr>
        <sz val="12"/>
        <color theme="1"/>
        <rFont val="Calibri"/>
        <family val="2"/>
        <scheme val="minor"/>
      </rPr>
      <t>en lien avec l'analyse des données historiques qui seront spécifiés en terme de M&amp;V dans les documents de la consultation (éléments validés par l'AMO selon le chapitre 4.1.1.2)</t>
    </r>
  </si>
  <si>
    <r>
      <t>Le descriptif de la prestation précise les éléments de la revue du Plan de M&amp;V</t>
    </r>
    <r>
      <rPr>
        <sz val="12"/>
        <color theme="1"/>
        <rFont val="Calibri"/>
        <family val="2"/>
        <scheme val="minor"/>
      </rPr>
      <t xml:space="preserve"> qui sera soumis par les entreprises lors de la consultation (selon chapitre 4.1.4.1)</t>
    </r>
  </si>
  <si>
    <t xml:space="preserve">Spécification d'une stratégie de M&amp;V </t>
  </si>
  <si>
    <t>Le descriptif de la prestation précise les éléments de la revue du Plan de M&amp;V qui sera soumis par les entreprises lors du Dialogue compétitif (selon chapitre 4.1.4 du guide M&amp;V)</t>
  </si>
  <si>
    <t>Pas de mention</t>
  </si>
  <si>
    <t>EVALUATION OFFRE SERVICES AMO-EVALUATION PRESTATIONS PROPOSEES POST ATTRIBUTION MARCHE ESE</t>
  </si>
  <si>
    <t>Le descriptif des prestations comporte une section relative à la préparation de la section M&amp;V du suivi post attribution du marché à l'entreprise en charge du CPE.</t>
  </si>
  <si>
    <t>Le descriptif des prestations comporte une section relative à la validation des Plans de M&amp;V définitifs post études de l'ESE selon le § 4.2.1</t>
  </si>
  <si>
    <t>Analyse des Plans de M&amp;V définitifs selon §4.2.1 et §4.1.</t>
  </si>
  <si>
    <t>Le descriptif des prestations comporte une section relative aux Vérifications opérationnelles post travaux AAPE de  l'ESE selon le § 4.2.3</t>
  </si>
  <si>
    <t>Spécification de l'analyse des V.O. réalisées par l'ESE</t>
  </si>
  <si>
    <t>Le descriptif des prestations comporte une section relative aux rapports de preuve de performance selon le § 4.2.4.</t>
  </si>
  <si>
    <t>Analyse et rapport selon les points 1 à 3 (3 partiel)</t>
  </si>
  <si>
    <t>Le descriptif des prestations comporte une section relative au processus d'analyse des données et modèles de la période de reporting d'un modèle d'ajustement rétrospectif</t>
  </si>
  <si>
    <t>Analyse des Modèles Post-ante et des Plans de M&amp;V définitifs selon §4.2.1, 4.2.5, §4.1, CR pour approbation définitive.</t>
  </si>
  <si>
    <t>TOTAL RENDU POUR MÉMOIRE OFFRE AMO ( PARTIE M&amp;V)</t>
  </si>
  <si>
    <t>GRILLE EVALUATION PRESTATIONS M&amp;V AMO</t>
  </si>
  <si>
    <t>NOTE</t>
  </si>
  <si>
    <t>DETERMINATION DU PERIMETRE D'ACTION</t>
  </si>
  <si>
    <t>Tableau décrivant les Options envisagées, associées à une Matrice : Forces Faiblesses Opportunités Risques.</t>
  </si>
  <si>
    <t>Evaluation du Périmètre à prendre en compte pour la détermination de la Performance énergétique. 
Base : Audit et Plan d'Actions envisagé.</t>
  </si>
  <si>
    <t xml:space="preserve">Reprise possible des résultats et Recommandations d'un Audit préalable. </t>
  </si>
  <si>
    <t>Inclus</t>
  </si>
  <si>
    <t>Clairement identifié</t>
  </si>
  <si>
    <t>Réalisé</t>
  </si>
  <si>
    <t>DEFINITION DU PERIMETRE D'ENGAGEMENT</t>
  </si>
  <si>
    <t>Note de première Approche, éventuellement révisée après étape 9 de la séquence.</t>
  </si>
  <si>
    <t xml:space="preserve">S'agit-il d'un engagement sur l'ensemble des bâtiments/ usages ou sur chaque bâtiment/usage séparément ? </t>
  </si>
  <si>
    <r>
      <t xml:space="preserve">Impact certain sur l'Incertitude de Mesure.
</t>
    </r>
    <r>
      <rPr>
        <i/>
        <sz val="12"/>
        <color theme="1"/>
        <rFont val="Calibri"/>
        <family val="2"/>
        <scheme val="minor"/>
      </rPr>
      <t>Se reporter au §5.3.</t>
    </r>
  </si>
  <si>
    <t>Rejeté</t>
  </si>
  <si>
    <t>Non Inclus</t>
  </si>
  <si>
    <t>Non Réalisé</t>
  </si>
  <si>
    <t>DETERMINATION DU/DES PERIMETRE(S) DE MESURE</t>
  </si>
  <si>
    <t>Note des Propositions avec justification des choix.</t>
  </si>
  <si>
    <t>Quelle est la meilleure stratégie de Mesure ? 
Périmètre par Objet (par exemple : bâtiment dans sa globalité)
ou par Action d'Amélioration (Isolement de l'AAPE) ?</t>
  </si>
  <si>
    <t xml:space="preserve">En cas de choix de Périmètres isolés (modèles simples, nombre de facteurs statiques réduit, meilleure précision, mais instrumentation supplémentaire à prévoir), 
vérification de la stratégie de Cumul des gains, en fonction des effets interactifs.  </t>
  </si>
  <si>
    <t>Implicite</t>
  </si>
  <si>
    <t>DETERMINATION DE LA PERIODE DE REFERENCE</t>
  </si>
  <si>
    <t>Note de Proposition d'une Période datée, avec justification de ce choix.</t>
  </si>
  <si>
    <t>Evaluation de la Période d'un Cycle de Charge annuel 
ou adapté au bouquet d'AAPE envisagé par l'AMO 
(par exemple : selon un Audit NF EN 16247). 
Cette Période doit être représentative de l'usage du bâtiment et exempte de travaux importants. 
Elle doit être aussi récente que possible.</t>
  </si>
  <si>
    <t>Des Tests de stabilité peuvent être réalisés 
par l'Analyse des déviants des Modèles basés sur plusieurs années, 
et la comparaison avec ceux des Modèles des années individuelles.</t>
  </si>
  <si>
    <t>COLLECTE DES DONNEES DE CONSOMMATION</t>
  </si>
  <si>
    <t xml:space="preserve">Listing de Données, au pas de temps le plus petit possible, en fonction des données disponibles après audit. </t>
  </si>
  <si>
    <t>Collecte auprès du MOA
 ou au travers d'un Audit préliminaire
 de Données de consommation pour la Période de Référence.</t>
  </si>
  <si>
    <t>Dans le cas de seules Données de consommation annuelles, prévoir une Stratégie de M&amp;V adéquate : 
Report des Travaux et Constitution d'une Référence maîtrisée 
ou d'une Spécification d'une Méthode rétrospective (C ou D, dans le cas de l'IPMVP).</t>
  </si>
  <si>
    <t>COLLECTE DES DONNEES DES FACTEURS D'INFLUENCE DYNAMIQUES</t>
  </si>
  <si>
    <t>Listing des Facteurs d'influence classiques, DJC et DJR, occupation pour la Période de Référence retenue.</t>
  </si>
  <si>
    <t>Collecte auprès du MOA 
ou au travers d'un Audit préliminaire
 des Données des Facteurs influents pour la Période de Référence.</t>
  </si>
  <si>
    <t xml:space="preserve">Si l'Audit ne renseigne pas ces sujets, prévoir une extension de la Mission AMO, afin de couvrir ces Prestations. </t>
  </si>
  <si>
    <t>DETERMINATION DES FACTEURS D'INFLUENCE DYNAMIQUES PLAUSIBLES</t>
  </si>
  <si>
    <t>Note d'Analyse justificative sur la base de la corrélation : Consommation - Facteurs d'influence. 
Graphes en nuages de points.</t>
  </si>
  <si>
    <t>Analyse du Profil de consommation, 
de l'Audit préliminaire &amp; Estimation du jeu plausible des Facteurs d'Influence.</t>
  </si>
  <si>
    <t>Démarche implicite pour tout Analyste. 
Elle pourra aider le MOA à mieux comprendre les Modèles d'ajustements, à la fois en Phase AMONT et pendant la Phase AVAL, dans le cadre du Dialogue Compétitif. 
Et finalement, comprendre les Plans de M&amp;V.</t>
  </si>
  <si>
    <t>TEST MODELISATION DE LA CONSOMMATION DE REFERENCE</t>
  </si>
  <si>
    <t>Rapport d'Analyse multicritères, 
avec Analyse de sensibilité et Détermination du "best Fit".
 Se reporter au §4.1.</t>
  </si>
  <si>
    <t>Création de Modèles sur la base des Données collectées
 &amp; Choix du meilleur Modèle, 
en fonction des critères spécifiés dans le Cahier des Charges, au §4.1.</t>
  </si>
  <si>
    <t>Au final, ces Modèles ne servent pas à l'entreprise, dans leurs Plans de M&amp;V. 
Ils servent à valider les hypothèses émises dans le DCE et à apporter une base crédible lors des échanges du Dialogue Compétitif.</t>
  </si>
  <si>
    <t>CALCUL DE LA FENÊTRE DE RISQUE PARTAGÉ</t>
  </si>
  <si>
    <t xml:space="preserve">Tableau d'analyse V.A.N. </t>
  </si>
  <si>
    <t>En prenant le meilleur Modèle possible, la valeur prévisionnelle de l'Incertitude de Mesure (cf §5.1.3)  et les éléments issus de l'Audit, 
Calcul de la Valeur Actualisée Nette (VAN) de l'investissement 
pour la valeur moyenne de l'objectif de Performance,
ainsi que pour les bornes hautes et basses de l'Intervalle de Confiance.</t>
  </si>
  <si>
    <r>
      <t xml:space="preserve">Il est important que le Tableau soit clair et synthétique, 
qu'il présente bien la zone de risque partagé 
et les conséquences pour l'économie du Projet. 
</t>
    </r>
    <r>
      <rPr>
        <i/>
        <sz val="12"/>
        <color theme="1"/>
        <rFont val="Calibri"/>
        <family val="2"/>
        <scheme val="minor"/>
      </rPr>
      <t xml:space="preserve"> Se reporter au §5.1.3.</t>
    </r>
  </si>
  <si>
    <t>PROPOSITION D'UNE STRATEGIE DE M&amp;V</t>
  </si>
  <si>
    <t>Recommandations pour une M&amp;V adaptée, en termes de Coût - Précision.</t>
  </si>
  <si>
    <t xml:space="preserve">En fonction 
- des résultats du Calcul de la V.A.N. sur la fenêtre de l'Intervalle de Confiance (Période de temps pendant laquelle le marché n'est plus une GRE, mais un marché classique à Partage de Risque), 
- et des résultats du Calcul de la Fenêtre de Risque partagé, 
proposition d'utilisation (ou non) des Données historiques 
et Présentation des alternatives possibles. </t>
  </si>
  <si>
    <t>Recommandations établies dans un langage clair et compréhensible pour l'ensemble des décideurs du MOA.</t>
  </si>
  <si>
    <t>DEFINITION D'UNE MODALITE D'AJUSTEMENT</t>
  </si>
  <si>
    <t>Tableau justificatif.</t>
  </si>
  <si>
    <r>
      <t xml:space="preserve">En fonction des résultats de Qualité des Modèles, 
Proposition d'une Méthode (par exemple, l'une des Options IPMVP) 
&amp; d'une approche d'Ajustement : </t>
    </r>
    <r>
      <rPr>
        <i/>
        <sz val="12"/>
        <color theme="1"/>
        <rFont val="Calibri"/>
        <family val="2"/>
        <scheme val="minor"/>
      </rPr>
      <t xml:space="preserve">ante-post, post-ante, </t>
    </r>
    <r>
      <rPr>
        <sz val="12"/>
        <color theme="1"/>
        <rFont val="Calibri"/>
        <family val="2"/>
        <scheme val="minor"/>
      </rPr>
      <t xml:space="preserve">
Normalisation, etc.</t>
    </r>
  </si>
  <si>
    <t>CONTRIBUTION A LA DECISION DE LANCEMENT</t>
  </si>
  <si>
    <t>Listing des Risques et des Solutions d'atténuation engendrés par la M&amp;V.
 Son insertion dans le Tableau général d'Analyse de Risques du Projet, selon un Cadre ISO 31000 ou équivalent.</t>
  </si>
  <si>
    <t xml:space="preserve">Sur la base des éléments précédents, issus de la prise en compte des contraintes de M&amp;V, 
élaboration du chapitre M&amp;V dans l'Analyse de Risque du Projet de CPE. </t>
  </si>
  <si>
    <t>Recommandations établies dans un langage clair et compréhensible pour l'ensemble des décideurs du MOA.
 La partie M&amp;V du TABLEAU D'ANALYSE DES RISQUES doit être facilement identifiable.
 Par exemple, en regroupant ces éléments ou en les filtrant.
Le poids du Risque financier ne doit pas être sous-estimé.</t>
  </si>
  <si>
    <t>TRANSITION AMONT -AVAL ( décision MOA GO-NO GO)</t>
  </si>
  <si>
    <t>Détermination de la Documentation de l'Offre &amp; des Critères de jugement pour la Partie M&amp;V.</t>
  </si>
  <si>
    <t>L'AMO n'est pas supposé composer le Plan de M&amp;V, 
mais il doit en préciser les exigences spécifiques au Projet en question. Dans le cas de référencement au protocole IPMVP il est possible pour de nombreux chapitres de faire référence aux sections ad-hoc du protocole.</t>
  </si>
  <si>
    <t>Proposition d'exigences de contenu des Offres, Partie M&amp;V, aux différents stades du Dialogue Compétitif.</t>
  </si>
  <si>
    <t>Prise en compte du Coût, pouvant être prohibitif pour les Soumissionnaires, de l'exigence d'une Analyse complète  des Plans de M&amp;V au stade de l'offre. 
Il est communément préférable de limiter les exigences au stade de l'offre à une Description générale de la Stratégie de M&amp;V. Celle-ci pourrait se faire sur la base des Analyses effectuées en amont par l'AMO, et devrait être complétée par un PMV provisoire, relatif à l'un des Objets du Projet.</t>
  </si>
  <si>
    <t>Elaboration du DCE, Partie M&amp;V.</t>
  </si>
  <si>
    <t>Document d'exigences pour les Plans de M&amp;V, structuré selon les Chapitres indiqués au §4.3.1.</t>
  </si>
  <si>
    <t>Ecriture de la Spécification relative à la M&amp;V, 
sur la base des choix opérés par le MOA, 
au moment de la décision de Lancement.</t>
  </si>
  <si>
    <t>L'AMO n'est pas supposé composer le Plan de M&amp;V, 
mais il doit y exposer les exigences spécifiques au Projet en question. Dans le cas de référencement au Protocole IPMVP, il est possible de reprendre directement la structure spécifiée dans le Protocole.</t>
  </si>
  <si>
    <t>Listing comprenant 4 rubriques : description, mode de collecte amont, valeur, date.</t>
  </si>
  <si>
    <r>
      <t xml:space="preserve">Collecte des Facteurs d'influence Statiques les plus vraisemblables, selon Audit et/ou par enquête auprès des Services du MOA. 
</t>
    </r>
    <r>
      <rPr>
        <i/>
        <sz val="12"/>
        <color theme="1"/>
        <rFont val="Calibri"/>
        <family val="2"/>
        <scheme val="minor"/>
      </rPr>
      <t>Se reporter au §4.2</t>
    </r>
  </si>
  <si>
    <r>
      <t xml:space="preserve"> Selon les demandes des Soumissionnaires, ce Listing pourra devoir être complété au cours du Dialogue Compétitif. 
</t>
    </r>
    <r>
      <rPr>
        <i/>
        <sz val="12"/>
        <color theme="1"/>
        <rFont val="Calibri"/>
        <family val="2"/>
        <scheme val="minor"/>
      </rPr>
      <t>Se reporter au §4.3.1 : Point 4, alinéa III.</t>
    </r>
  </si>
  <si>
    <t>Chapitre du DCE.</t>
  </si>
  <si>
    <t>Spécifications des exigences de qualité 
pour les Modèles d'Ajustement proposés.</t>
  </si>
  <si>
    <r>
      <t xml:space="preserve">Reprise possible des Critères listés au §4.1,
ainsi que pour l'Analyse, par l'AMO, en phase AMONT. 
</t>
    </r>
    <r>
      <rPr>
        <i/>
        <sz val="12"/>
        <color theme="1"/>
        <rFont val="Calibri"/>
        <family val="2"/>
        <scheme val="minor"/>
      </rPr>
      <t>Se reporter également au §4.3.1 : Point 4, alinéas I, II.</t>
    </r>
  </si>
  <si>
    <t>Spécifications des exigences relatives à l'instrumentation, 
à la collecte et à l'archivage des Données. 
Relation à l'exigence du Plan de Comptage stipulée par ailleurs 
ou Spécification de celui-ci dans ce chapitre.</t>
  </si>
  <si>
    <t xml:space="preserve">Se reporter aux §2.1.2 et §4.3.1 : Point 9. </t>
  </si>
  <si>
    <t>Paragraphe dans Chapitre Instrumentation.</t>
  </si>
  <si>
    <t>Spécification des exigences 
en matière de disponibilité des Données 
durant les Périodes de Rapportage de Preuve de Performance.</t>
  </si>
  <si>
    <t>Se reporter aux §2.1.2 et §4.3.1 : Point 9, alinéa III.</t>
  </si>
  <si>
    <t xml:space="preserve">Spécification des exigences en matière de Vérifications Opérationnelles. </t>
  </si>
  <si>
    <t>Se reporter aux §2.1.2 et §4.3.1 : Point 2, alinéa III.</t>
  </si>
  <si>
    <t>Spécification des mécanismes, des formats et des contenus des Rapports (informatifs, contractuels, selon l'audience visée).</t>
  </si>
  <si>
    <t>Se reporter au §2.1.2.</t>
  </si>
  <si>
    <t xml:space="preserve">AVAL </t>
  </si>
  <si>
    <t>Au cours du Dialogue Compétitif (DC).</t>
  </si>
  <si>
    <t>Chapitre du Compte-Rendu de séance de Dialogue Compétitif.</t>
  </si>
  <si>
    <t>Vérification de la complétude et de la pertinence de la Documentation de M&amp;V soumise par les candidats.</t>
  </si>
  <si>
    <t>Se reporter aux §2.1.2 et § 4.3.1, §4.3.2.</t>
  </si>
  <si>
    <t>Validation des Modalités d'Ajustements, de la Procédure d'Analyse des Données, des Modèles proposés. 
Pour ces derniers, respect des critères de qualité et limites de validité.</t>
  </si>
  <si>
    <t>Vérification du Niveau d'Incertitude prévisionnel de la Mesure, dans les Offres des candidats. 
Comparaison aux Valeurs calculées en amont et par rapport à la Plausibilité selon les Modèles et Méthodes de M&amp;V proposées.</t>
  </si>
  <si>
    <t>Durant les Phases d'Etudes du Projet du Titulaire.</t>
  </si>
  <si>
    <t>Rapport d'Analyse, le cas échéant, pour chacune des phases : APD, PRO, EXE.</t>
  </si>
  <si>
    <t>Analyse et validation du/des Plan(s) de M&amp;V définitif(s). 
Dans le cas de corrections par ANR (Ajustement exceptionnel, dû à des changements dans le Périmètre des Travaux entre la Période de Référence et le moment de Prise en main du site par l'entreprise).
Vérification des Calculs d'Ajustement et des Hypothèses auprès du MOA.</t>
  </si>
  <si>
    <t>Se reporter au §4.4.1.</t>
  </si>
  <si>
    <t>En phases d'OPR.</t>
  </si>
  <si>
    <t>Note au MOA.</t>
  </si>
  <si>
    <t>Analyse et validation du Cahier des Vérifications Opérationnelles. 
Vérification de l'adéquation au Plan de M&amp;V.</t>
  </si>
  <si>
    <t>Se reporter au §4.4.2.</t>
  </si>
  <si>
    <t xml:space="preserve">Chapitre intégré dans le Procès-Verbal de Réception des Travaux, 
pour chacune des AAPE visées dans le Plan deM&amp;V. </t>
  </si>
  <si>
    <t>Participation - directe ou indirecte -  aux Vérifications Opérationnelles et validation de celles-ci.</t>
  </si>
  <si>
    <t>En Période de Suivi de la Performance énergétique, durant la Période de Preuve stable (suivant la Réception des Travaux).</t>
  </si>
  <si>
    <t>Rapports trimestriels au MOA. 
Compte-Rendus mensuels sur l'évolution de la Performance.</t>
  </si>
  <si>
    <t xml:space="preserve"> Vérification de la stabilité de la Performance par l'Analyse des Données à Pas de temps court (horaire, journalier). 
Application d'une Méthode de CUSUM. 
Gestion des Alertes de dérives. 
Suivi mensuel avec l'entreprise.</t>
  </si>
  <si>
    <t>Se reporter au §4.4.3.</t>
  </si>
  <si>
    <t>En Période de Suivi de Performance énergétique, durant la Période de Preuve stable (GREi suivant la Réception des Travaux).</t>
  </si>
  <si>
    <t xml:space="preserve">Rapport et Recommandation d'acceptation (ou de rejet) de la Réception de Performance Énergétique, pour la Garantie de Résultats Initiale (Partie Conception Construction). </t>
  </si>
  <si>
    <t xml:space="preserve">Analyse et validation du Rapport de M&amp;V présenté par l'entreprise. </t>
  </si>
  <si>
    <t>En Période de Suivi de Performance énergétique, durant la Période d'Exploitation GREe, selon la durée prévue pour la Mission d'AMO.</t>
  </si>
  <si>
    <t>Rapport et Recommandation d'acceptation (ou de rejet) des Rapports de M&amp;V. 
Recommandations au MOA quant aux Pénalités et Bonifications.</t>
  </si>
  <si>
    <t>Analyse et validation des Rapports de M&amp;V présentés par l'entreprise. 
Calcul, le cas échéant, des Bonifications et Pénalités de Performance Énergétique.</t>
  </si>
  <si>
    <t>Rapport et Recommandation d'acceptation, de correction ou de rejet des prétentions d'ANR.</t>
  </si>
  <si>
    <t>Analyse et validation des Demandes d'ANR durant la Période de  Rapportage.</t>
  </si>
  <si>
    <t>PROTOCOLE M&amp;V</t>
  </si>
  <si>
    <t>VAL1</t>
  </si>
  <si>
    <t>CERTIFICATION MEMBRE M&amp;V</t>
  </si>
  <si>
    <t>VAL2</t>
  </si>
  <si>
    <t>VALIDITE CERTIFICATION PAR RAPPORT A LA DATE DE DEBUT DU PROJET</t>
  </si>
  <si>
    <t>VAL3</t>
  </si>
  <si>
    <t>EXPERIENCE PROJETS SIMILAIRES</t>
  </si>
  <si>
    <t>VAL4</t>
  </si>
  <si>
    <t>Nbre PROJETS</t>
  </si>
  <si>
    <t>IPMVP daté</t>
  </si>
  <si>
    <t>REFERENT M&amp;V AFNOR / PMVE</t>
  </si>
  <si>
    <t>En cours</t>
  </si>
  <si>
    <t>AUTEUR(S) PMV OPTION C / globale</t>
  </si>
  <si>
    <t>&gt;=10</t>
  </si>
  <si>
    <t>IPMVP non daté</t>
  </si>
  <si>
    <t>PMVA/CMVP</t>
  </si>
  <si>
    <t>Echue</t>
  </si>
  <si>
    <t>AUTEUR(S) PMV OPTIONS ISOLEES</t>
  </si>
  <si>
    <t>&gt;=5</t>
  </si>
  <si>
    <t>ISO 50015</t>
  </si>
  <si>
    <t>AUTRE</t>
  </si>
  <si>
    <t>AUTEUR(S) PMV OPTION D / globale</t>
  </si>
  <si>
    <t>&gt;=3</t>
  </si>
  <si>
    <t>ISO 17741</t>
  </si>
  <si>
    <t>AUTEUR(S) RMV OPTION C / globale</t>
  </si>
  <si>
    <t>&gt;=1</t>
  </si>
  <si>
    <t>ISO 50047</t>
  </si>
  <si>
    <t>AUTEUR(S) RMV OPTIONS ISOLEES</t>
  </si>
  <si>
    <t>ISO 50006</t>
  </si>
  <si>
    <t>AUTEUR(S) RMV OPTION D / globale</t>
  </si>
  <si>
    <t>FDX 30-148</t>
  </si>
  <si>
    <t>AUTEUR(S) DOCUMENT STRATEGIE M&amp;V</t>
  </si>
  <si>
    <t>SANS</t>
  </si>
  <si>
    <t>CONTRÔLEUR / REVISEUR M&amp;V</t>
  </si>
  <si>
    <t>Analyse data ref._1</t>
  </si>
  <si>
    <t>Analyse data ref._2</t>
  </si>
  <si>
    <t>Analyse data ref._3</t>
  </si>
  <si>
    <t>Analyse data ref._4</t>
  </si>
  <si>
    <t>RESPECT STRICT des critères a) à d)</t>
  </si>
  <si>
    <t>NON</t>
  </si>
  <si>
    <t>CRITERES a) et b) uniquement</t>
  </si>
  <si>
    <t>Respect substanciel du chapitre 4.1.1.2 selon description dans l'offre.</t>
  </si>
  <si>
    <t>NON SPECIFIQUE</t>
  </si>
  <si>
    <t>Mention simple de prise en compte des variables d'ajustement non périodiques (ou facteurs statiques) des audits</t>
  </si>
  <si>
    <t>absent</t>
  </si>
  <si>
    <t>Analyse data ref._5</t>
  </si>
  <si>
    <t>PPI _1</t>
  </si>
  <si>
    <t>PPI _2</t>
  </si>
  <si>
    <t>PPI_3</t>
  </si>
  <si>
    <t>CALIBREE (avec détails)</t>
  </si>
  <si>
    <t>Reprise totale des points clés</t>
  </si>
  <si>
    <t xml:space="preserve">Indication de la faisabilité de modèle ante selon 4.1.1 a) à e) </t>
  </si>
  <si>
    <t>Liste des facteurs statiques valorisée</t>
  </si>
  <si>
    <t>CALIBREE (sans détails)</t>
  </si>
  <si>
    <t>Reprise substancielle  des points clés</t>
  </si>
  <si>
    <t xml:space="preserve">Indication de la faisabilité de modèle ante selon 4.1.1 a) à b) </t>
  </si>
  <si>
    <t xml:space="preserve">Liste des facteurs statiques </t>
  </si>
  <si>
    <t>Reprise partielle des points clés</t>
  </si>
  <si>
    <t>Indication de la faisabilité de modèle ante selon 4.1.1 a) uniquement</t>
  </si>
  <si>
    <t>Mention simple d'une analyse des facteurs statiques</t>
  </si>
  <si>
    <t>PPI_4</t>
  </si>
  <si>
    <t>PPI_5</t>
  </si>
  <si>
    <t>POST ATTRIBUTION_1</t>
  </si>
  <si>
    <t>POST ATTRIBUTION_2</t>
  </si>
  <si>
    <t>Spécification du ou des PMV</t>
  </si>
  <si>
    <t>Analyse complète</t>
  </si>
  <si>
    <t>Analyse partielle</t>
  </si>
  <si>
    <t>Analyse des Plans de M&amp;V définitifs sans détails</t>
  </si>
  <si>
    <t>Mention simple de la vérification des V.O. de l'ESE</t>
  </si>
  <si>
    <t>absence de spécification</t>
  </si>
  <si>
    <t>Pas d'analyse</t>
  </si>
  <si>
    <t xml:space="preserve">Pas de mention </t>
  </si>
  <si>
    <t>POST ATTRIBUTION_3</t>
  </si>
  <si>
    <t>POST ATTRIBUTION_4</t>
  </si>
  <si>
    <t>POST ATTRIBUTION_5</t>
  </si>
  <si>
    <t>Analyse et rapport selon les points 1 à 3 (3 complet)</t>
  </si>
  <si>
    <t>Analyse des Modèles Post-ante et des Plans de M&amp;V définitifs selon §4.2.1 et §4.1, CR pour approbation définitive.</t>
  </si>
  <si>
    <t>Analyse et rapport selon les points 1 à 3 (3 très partiel)</t>
  </si>
  <si>
    <t xml:space="preserve">Non Applicable </t>
  </si>
  <si>
    <t>Ajustement rétrospectif inutile ou non applicable selon l'analyse de l'AMO</t>
  </si>
  <si>
    <t>Mention simple d'un contrôle exhaustif des rapports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</si>
</sst>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font>
      <sz val="12"/>
      <color theme="1"/>
      <name val="Calibri"/>
      <family val="2"/>
      <scheme val="minor"/>
    </font>
    <font>
      <b/>
      <sz val="12"/>
      <color theme="0"/>
      <name val="Calibri"/>
      <family val="2"/>
      <scheme val="minor"/>
    </font>
    <font>
      <b/>
      <sz val="12"/>
      <color theme="1"/>
      <name val="Calibri"/>
      <family val="2"/>
      <scheme val="minor"/>
    </font>
    <font>
      <b/>
      <sz val="22"/>
      <color theme="1"/>
      <name val="Calibri"/>
      <family val="2"/>
      <scheme val="minor"/>
    </font>
    <font>
      <i/>
      <sz val="12"/>
      <color theme="1"/>
      <name val="Calibri"/>
      <family val="2"/>
      <scheme val="minor"/>
    </font>
    <font>
      <b/>
      <sz val="12"/>
      <name val="Calibri"/>
      <family val="2"/>
      <scheme val="minor"/>
    </font>
    <font>
      <b/>
      <sz val="12"/>
      <color theme="1"/>
      <name val="Calibri (Corps)"/>
    </font>
    <font>
      <sz val="12"/>
      <color theme="1"/>
      <name val="Calibri"/>
      <family val="2"/>
      <scheme val="minor"/>
    </font>
    <font>
      <sz val="12"/>
      <color rgb="FFFF0000"/>
      <name val="Calibri"/>
      <family val="2"/>
      <scheme val="minor"/>
    </font>
    <font>
      <b/>
      <sz val="12"/>
      <color rgb="FFFF0000"/>
      <name val="Calibri"/>
      <family val="2"/>
      <scheme val="minor"/>
    </font>
    <font>
      <sz val="10"/>
      <color theme="1"/>
      <name val="Calibri (Corps)"/>
    </font>
  </fonts>
  <fills count="7">
    <fill>
      <patternFill patternType="none"/>
    </fill>
    <fill>
      <patternFill patternType="gray125"/>
    </fill>
    <fill>
      <patternFill patternType="solid">
        <fgColor theme="1" tint="0.34998626667073579"/>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s>
  <borders count="13">
    <border>
      <left/>
      <right/>
      <top/>
      <bottom/>
      <diagonal/>
    </border>
    <border>
      <left style="medium">
        <color theme="4" tint="-0.249977111117893"/>
      </left>
      <right/>
      <top style="medium">
        <color theme="4" tint="-0.249977111117893"/>
      </top>
      <bottom/>
      <diagonal/>
    </border>
    <border>
      <left/>
      <right style="medium">
        <color theme="4" tint="-0.249977111117893"/>
      </right>
      <top style="medium">
        <color theme="4" tint="-0.249977111117893"/>
      </top>
      <bottom/>
      <diagonal/>
    </border>
    <border>
      <left style="medium">
        <color theme="4" tint="-0.249977111117893"/>
      </left>
      <right/>
      <top/>
      <bottom style="medium">
        <color theme="4" tint="-0.249977111117893"/>
      </bottom>
      <diagonal/>
    </border>
    <border>
      <left/>
      <right style="medium">
        <color theme="4" tint="-0.249977111117893"/>
      </right>
      <top/>
      <bottom style="medium">
        <color theme="4" tint="-0.249977111117893"/>
      </bottom>
      <diagonal/>
    </border>
    <border>
      <left/>
      <right/>
      <top style="medium">
        <color theme="4" tint="-0.249977111117893"/>
      </top>
      <bottom/>
      <diagonal/>
    </border>
    <border>
      <left style="medium">
        <color theme="4" tint="-0.249977111117893"/>
      </left>
      <right/>
      <top/>
      <bottom/>
      <diagonal/>
    </border>
    <border>
      <left/>
      <right style="medium">
        <color theme="4" tint="-0.249977111117893"/>
      </right>
      <top/>
      <bottom/>
      <diagonal/>
    </border>
    <border>
      <left/>
      <right/>
      <top/>
      <bottom style="medium">
        <color theme="4" tint="-0.249977111117893"/>
      </bottom>
      <diagonal/>
    </border>
    <border>
      <left style="medium">
        <color rgb="FF002060"/>
      </left>
      <right/>
      <top/>
      <bottom/>
      <diagonal/>
    </border>
    <border>
      <left style="medium">
        <color theme="4" tint="-0.249977111117893"/>
      </left>
      <right style="medium">
        <color rgb="FF002060"/>
      </right>
      <top style="medium">
        <color rgb="FF002060"/>
      </top>
      <bottom/>
      <diagonal/>
    </border>
    <border>
      <left/>
      <right style="medium">
        <color rgb="FF002060"/>
      </right>
      <top/>
      <bottom/>
      <diagonal/>
    </border>
    <border>
      <left/>
      <right/>
      <top style="medium">
        <color rgb="FF002060"/>
      </top>
      <bottom/>
      <diagonal/>
    </border>
  </borders>
  <cellStyleXfs count="2">
    <xf numFmtId="0" fontId="0" fillId="0" borderId="0"/>
    <xf numFmtId="9" fontId="7" fillId="0" borderId="0" applyFont="0" applyFill="0" applyBorder="0" applyAlignment="0" applyProtection="0"/>
  </cellStyleXfs>
  <cellXfs count="69">
    <xf numFmtId="0" fontId="0" fillId="0" borderId="0" xfId="0"/>
    <xf numFmtId="0" fontId="0" fillId="0" borderId="0" xfId="0" applyAlignment="1">
      <alignment wrapText="1"/>
    </xf>
    <xf numFmtId="0" fontId="0" fillId="0" borderId="0" xfId="0" applyAlignment="1">
      <alignment horizontal="center" vertical="center"/>
    </xf>
    <xf numFmtId="0" fontId="1" fillId="2" borderId="0" xfId="0" applyFont="1" applyFill="1"/>
    <xf numFmtId="0" fontId="1" fillId="0" borderId="0" xfId="0" applyFont="1"/>
    <xf numFmtId="0" fontId="3" fillId="0" borderId="0" xfId="0" applyFont="1"/>
    <xf numFmtId="0" fontId="1" fillId="2" borderId="0" xfId="0" applyFont="1" applyFill="1" applyAlignment="1">
      <alignment horizontal="center"/>
    </xf>
    <xf numFmtId="0" fontId="2" fillId="0" borderId="0" xfId="0" applyFont="1" applyAlignment="1">
      <alignment horizontal="center"/>
    </xf>
    <xf numFmtId="0" fontId="0" fillId="0" borderId="0" xfId="0" applyAlignment="1">
      <alignment horizontal="center"/>
    </xf>
    <xf numFmtId="0" fontId="5" fillId="0" borderId="0" xfId="0" applyFont="1" applyAlignment="1">
      <alignment horizontal="center" vertical="center"/>
    </xf>
    <xf numFmtId="0" fontId="5" fillId="0" borderId="0" xfId="0" applyFont="1" applyAlignment="1">
      <alignment horizontal="center" vertical="center" wrapText="1"/>
    </xf>
    <xf numFmtId="0" fontId="2" fillId="0" borderId="0" xfId="0" applyFont="1" applyAlignment="1">
      <alignment horizontal="left" vertical="top"/>
    </xf>
    <xf numFmtId="0" fontId="0" fillId="0" borderId="0" xfId="0" applyAlignment="1">
      <alignment horizontal="left" vertical="top"/>
    </xf>
    <xf numFmtId="0" fontId="1" fillId="2" borderId="0" xfId="0" applyFont="1" applyFill="1" applyAlignment="1">
      <alignment horizontal="left" vertical="top"/>
    </xf>
    <xf numFmtId="0" fontId="0" fillId="0" borderId="0" xfId="0" applyAlignment="1">
      <alignment horizontal="left" vertical="top" wrapText="1"/>
    </xf>
    <xf numFmtId="0" fontId="4" fillId="0" borderId="0" xfId="0" applyFont="1" applyAlignment="1">
      <alignment horizontal="left" vertical="top" wrapText="1"/>
    </xf>
    <xf numFmtId="0" fontId="0" fillId="0" borderId="0" xfId="0" quotePrefix="1"/>
    <xf numFmtId="0" fontId="2" fillId="0" borderId="0" xfId="0" applyFont="1" applyAlignment="1">
      <alignment horizontal="center" vertical="center"/>
    </xf>
    <xf numFmtId="0" fontId="2" fillId="0" borderId="0" xfId="0" applyFont="1"/>
    <xf numFmtId="0" fontId="2" fillId="0" borderId="0" xfId="0" applyFont="1" applyAlignment="1">
      <alignment horizontal="center" vertical="center" wrapText="1"/>
    </xf>
    <xf numFmtId="0" fontId="0" fillId="4" borderId="0" xfId="0" applyFill="1"/>
    <xf numFmtId="9" fontId="2" fillId="0" borderId="0" xfId="0" applyNumberFormat="1" applyFont="1" applyAlignment="1">
      <alignment horizontal="left" vertical="top"/>
    </xf>
    <xf numFmtId="0" fontId="0" fillId="5" borderId="0" xfId="0" applyFill="1"/>
    <xf numFmtId="0" fontId="2" fillId="0" borderId="0" xfId="0" applyFont="1" applyAlignment="1">
      <alignment horizontal="center" vertical="top"/>
    </xf>
    <xf numFmtId="0" fontId="2" fillId="0" borderId="1" xfId="0" applyFont="1" applyBorder="1" applyAlignment="1">
      <alignment vertical="top"/>
    </xf>
    <xf numFmtId="0" fontId="2" fillId="0" borderId="5" xfId="0" applyFont="1" applyBorder="1" applyAlignment="1">
      <alignment vertical="top"/>
    </xf>
    <xf numFmtId="0" fontId="2" fillId="0" borderId="2" xfId="0" applyFont="1" applyBorder="1" applyAlignment="1">
      <alignment vertical="top"/>
    </xf>
    <xf numFmtId="0" fontId="2" fillId="0" borderId="0" xfId="0" applyFont="1" applyAlignment="1" applyProtection="1">
      <alignment horizontal="left" vertical="top"/>
      <protection locked="0"/>
    </xf>
    <xf numFmtId="9" fontId="6" fillId="0" borderId="0" xfId="0" applyNumberFormat="1" applyFont="1" applyAlignment="1" applyProtection="1">
      <alignment horizontal="left" vertical="top"/>
      <protection locked="0"/>
    </xf>
    <xf numFmtId="9" fontId="2" fillId="0" borderId="0" xfId="1" applyFont="1" applyAlignment="1" applyProtection="1">
      <alignment horizontal="left" vertical="top"/>
      <protection locked="0"/>
    </xf>
    <xf numFmtId="0" fontId="0" fillId="0" borderId="0" xfId="0" applyAlignment="1" applyProtection="1">
      <alignment horizontal="left" vertical="top" wrapText="1"/>
      <protection locked="0"/>
    </xf>
    <xf numFmtId="0" fontId="0" fillId="0" borderId="0" xfId="0" applyAlignment="1" applyProtection="1">
      <alignment vertical="top"/>
      <protection locked="0"/>
    </xf>
    <xf numFmtId="0" fontId="2" fillId="0" borderId="0" xfId="0" quotePrefix="1" applyFont="1" applyAlignment="1">
      <alignment horizontal="center" vertical="center"/>
    </xf>
    <xf numFmtId="16" fontId="2" fillId="0" borderId="0" xfId="0" quotePrefix="1" applyNumberFormat="1" applyFont="1" applyAlignment="1">
      <alignment horizontal="center" vertical="center"/>
    </xf>
    <xf numFmtId="0" fontId="9" fillId="0" borderId="0" xfId="0" applyFont="1" applyAlignment="1">
      <alignment horizontal="left" vertical="top"/>
    </xf>
    <xf numFmtId="0" fontId="8" fillId="0" borderId="0" xfId="0" applyFont="1"/>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9" fillId="0" borderId="0" xfId="0" applyFont="1" applyAlignment="1">
      <alignment vertical="top" wrapText="1"/>
    </xf>
    <xf numFmtId="0" fontId="2" fillId="0" borderId="0" xfId="0" applyFont="1" applyAlignment="1">
      <alignment vertical="top" wrapText="1"/>
    </xf>
    <xf numFmtId="0" fontId="2" fillId="2" borderId="0" xfId="0" applyFont="1" applyFill="1" applyAlignment="1">
      <alignment horizontal="center"/>
    </xf>
    <xf numFmtId="0" fontId="2" fillId="2" borderId="0" xfId="0" applyFont="1" applyFill="1" applyAlignment="1">
      <alignment horizontal="left" vertical="top"/>
    </xf>
    <xf numFmtId="0" fontId="2" fillId="2" borderId="0" xfId="0" applyFont="1" applyFill="1"/>
    <xf numFmtId="0" fontId="2" fillId="0" borderId="9" xfId="0" applyFont="1" applyBorder="1" applyAlignment="1">
      <alignment horizontal="center" vertical="top"/>
    </xf>
    <xf numFmtId="0" fontId="2" fillId="0" borderId="12" xfId="0" applyFont="1" applyBorder="1" applyAlignment="1">
      <alignment horizontal="center" vertical="top"/>
    </xf>
    <xf numFmtId="0" fontId="0" fillId="0" borderId="10" xfId="0" applyBorder="1" applyAlignment="1">
      <alignment horizontal="center" vertical="top"/>
    </xf>
    <xf numFmtId="0" fontId="0" fillId="0" borderId="0" xfId="0" applyAlignment="1">
      <alignment horizontal="center" vertical="top"/>
    </xf>
    <xf numFmtId="0" fontId="0" fillId="0" borderId="11" xfId="0" applyBorder="1" applyAlignment="1">
      <alignment horizontal="center" vertical="top"/>
    </xf>
    <xf numFmtId="164" fontId="2" fillId="0" borderId="0" xfId="0" applyNumberFormat="1" applyFont="1"/>
    <xf numFmtId="0" fontId="10"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xf>
    <xf numFmtId="0" fontId="2" fillId="0" borderId="4" xfId="0" applyFont="1" applyBorder="1" applyAlignment="1">
      <alignment horizontal="center"/>
    </xf>
    <xf numFmtId="0" fontId="0" fillId="0" borderId="6" xfId="0" applyBorder="1" applyAlignment="1">
      <alignment horizontal="center"/>
    </xf>
    <xf numFmtId="0" fontId="0" fillId="0" borderId="0" xfId="0" applyAlignment="1">
      <alignment horizontal="center"/>
    </xf>
    <xf numFmtId="0" fontId="0" fillId="0" borderId="3" xfId="0" applyBorder="1" applyAlignment="1">
      <alignment horizontal="center"/>
    </xf>
    <xf numFmtId="0" fontId="0" fillId="0" borderId="8" xfId="0" applyBorder="1" applyAlignment="1">
      <alignment horizontal="center"/>
    </xf>
    <xf numFmtId="0" fontId="9" fillId="6" borderId="5" xfId="0" applyFont="1" applyFill="1" applyBorder="1" applyAlignment="1">
      <alignment horizontal="center" vertical="center"/>
    </xf>
    <xf numFmtId="0" fontId="9" fillId="6"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left" vertical="top" wrapText="1"/>
    </xf>
    <xf numFmtId="0" fontId="5" fillId="0" borderId="0" xfId="0" applyFont="1" applyAlignment="1">
      <alignment horizontal="center" vertical="center"/>
    </xf>
    <xf numFmtId="164" fontId="2" fillId="0" borderId="3" xfId="0" applyNumberFormat="1" applyFont="1" applyBorder="1" applyAlignment="1">
      <alignment horizontal="center"/>
    </xf>
    <xf numFmtId="164" fontId="2" fillId="0" borderId="4" xfId="0" applyNumberFormat="1" applyFont="1" applyBorder="1" applyAlignment="1">
      <alignment horizontal="center"/>
    </xf>
    <xf numFmtId="164" fontId="2" fillId="0" borderId="7" xfId="0" applyNumberFormat="1" applyFont="1" applyBorder="1" applyAlignment="1">
      <alignment horizontal="center" vertical="center"/>
    </xf>
    <xf numFmtId="0" fontId="5" fillId="3" borderId="0" xfId="0" applyFont="1" applyFill="1" applyAlignment="1">
      <alignment horizontal="center" vertical="center"/>
    </xf>
  </cellXfs>
  <cellStyles count="2">
    <cellStyle name="Normal" xfId="0" builtinId="0"/>
    <cellStyle name="Pourcentage"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ED323-D0D3-8848-AE7F-52BE90F0457C}">
  <dimension ref="A1:K24"/>
  <sheetViews>
    <sheetView tabSelected="1" workbookViewId="0">
      <selection activeCell="B18" sqref="B18"/>
    </sheetView>
  </sheetViews>
  <sheetFormatPr defaultColWidth="11" defaultRowHeight="15.95"/>
  <sheetData>
    <row r="1" spans="1:11">
      <c r="A1" s="18" t="s">
        <v>0</v>
      </c>
    </row>
    <row r="3" spans="1:11" s="18" customFormat="1">
      <c r="A3" s="18" t="s">
        <v>1</v>
      </c>
    </row>
    <row r="5" spans="1:11">
      <c r="A5" t="s">
        <v>2</v>
      </c>
    </row>
    <row r="6" spans="1:11">
      <c r="B6" s="49" t="s">
        <v>3</v>
      </c>
      <c r="C6" s="50"/>
      <c r="D6" s="50"/>
      <c r="E6" s="50"/>
      <c r="F6" s="50"/>
      <c r="G6" s="50"/>
      <c r="H6" s="50"/>
      <c r="I6" s="50"/>
      <c r="J6" s="50"/>
      <c r="K6" s="50"/>
    </row>
    <row r="7" spans="1:11">
      <c r="B7" s="50"/>
      <c r="C7" s="50"/>
      <c r="D7" s="50"/>
      <c r="E7" s="50"/>
      <c r="F7" s="50"/>
      <c r="G7" s="50"/>
      <c r="H7" s="50"/>
      <c r="I7" s="50"/>
      <c r="J7" s="50"/>
      <c r="K7" s="50"/>
    </row>
    <row r="8" spans="1:11">
      <c r="B8" s="50"/>
      <c r="C8" s="50"/>
      <c r="D8" s="50"/>
      <c r="E8" s="50"/>
      <c r="F8" s="50"/>
      <c r="G8" s="50"/>
      <c r="H8" s="50"/>
      <c r="I8" s="50"/>
      <c r="J8" s="50"/>
      <c r="K8" s="50"/>
    </row>
    <row r="9" spans="1:11">
      <c r="B9" s="50"/>
      <c r="C9" s="50"/>
      <c r="D9" s="50"/>
      <c r="E9" s="50"/>
      <c r="F9" s="50"/>
      <c r="G9" s="50"/>
      <c r="H9" s="50"/>
      <c r="I9" s="50"/>
      <c r="J9" s="50"/>
      <c r="K9" s="50"/>
    </row>
    <row r="10" spans="1:11">
      <c r="B10" s="50"/>
      <c r="C10" s="50"/>
      <c r="D10" s="50"/>
      <c r="E10" s="50"/>
      <c r="F10" s="50"/>
      <c r="G10" s="50"/>
      <c r="H10" s="50"/>
      <c r="I10" s="50"/>
      <c r="J10" s="50"/>
      <c r="K10" s="50"/>
    </row>
    <row r="11" spans="1:11">
      <c r="B11" s="50"/>
      <c r="C11" s="50"/>
      <c r="D11" s="50"/>
      <c r="E11" s="50"/>
      <c r="F11" s="50"/>
      <c r="G11" s="50"/>
      <c r="H11" s="50"/>
      <c r="I11" s="50"/>
      <c r="J11" s="50"/>
      <c r="K11" s="50"/>
    </row>
    <row r="12" spans="1:11">
      <c r="B12" s="50"/>
      <c r="C12" s="50"/>
      <c r="D12" s="50"/>
      <c r="E12" s="50"/>
      <c r="F12" s="50"/>
      <c r="G12" s="50"/>
      <c r="H12" s="50"/>
      <c r="I12" s="50"/>
      <c r="J12" s="50"/>
      <c r="K12" s="50"/>
    </row>
    <row r="13" spans="1:11">
      <c r="B13" s="50"/>
      <c r="C13" s="50"/>
      <c r="D13" s="50"/>
      <c r="E13" s="50"/>
      <c r="F13" s="50"/>
      <c r="G13" s="50"/>
      <c r="H13" s="50"/>
      <c r="I13" s="50"/>
      <c r="J13" s="50"/>
      <c r="K13" s="50"/>
    </row>
    <row r="14" spans="1:11">
      <c r="B14" s="50"/>
      <c r="C14" s="50"/>
      <c r="D14" s="50"/>
      <c r="E14" s="50"/>
      <c r="F14" s="50"/>
      <c r="G14" s="50"/>
      <c r="H14" s="50"/>
      <c r="I14" s="50"/>
      <c r="J14" s="50"/>
      <c r="K14" s="50"/>
    </row>
    <row r="15" spans="1:11">
      <c r="B15" s="50"/>
      <c r="C15" s="50"/>
      <c r="D15" s="50"/>
      <c r="E15" s="50"/>
      <c r="F15" s="50"/>
      <c r="G15" s="50"/>
      <c r="H15" s="50"/>
      <c r="I15" s="50"/>
      <c r="J15" s="50"/>
      <c r="K15" s="50"/>
    </row>
    <row r="16" spans="1:11">
      <c r="B16" s="50"/>
      <c r="C16" s="50"/>
      <c r="D16" s="50"/>
      <c r="E16" s="50"/>
      <c r="F16" s="50"/>
      <c r="G16" s="50"/>
      <c r="H16" s="50"/>
      <c r="I16" s="50"/>
      <c r="J16" s="50"/>
      <c r="K16" s="50"/>
    </row>
    <row r="17" spans="1:11">
      <c r="B17" s="50"/>
      <c r="C17" s="50"/>
      <c r="D17" s="50"/>
      <c r="E17" s="50"/>
      <c r="F17" s="50"/>
      <c r="G17" s="50"/>
      <c r="H17" s="50"/>
      <c r="I17" s="50"/>
      <c r="J17" s="50"/>
      <c r="K17" s="50"/>
    </row>
    <row r="18" spans="1:11">
      <c r="A18" t="s">
        <v>4</v>
      </c>
    </row>
    <row r="19" spans="1:11">
      <c r="B19" s="50" t="s">
        <v>5</v>
      </c>
      <c r="C19" s="50"/>
      <c r="D19" s="50"/>
      <c r="E19" s="50"/>
      <c r="F19" s="50"/>
      <c r="G19" s="50"/>
      <c r="H19" s="50"/>
      <c r="I19" s="50"/>
      <c r="J19" s="50"/>
      <c r="K19" s="50"/>
    </row>
    <row r="20" spans="1:11">
      <c r="B20" s="50"/>
      <c r="C20" s="50"/>
      <c r="D20" s="50"/>
      <c r="E20" s="50"/>
      <c r="F20" s="50"/>
      <c r="G20" s="50"/>
      <c r="H20" s="50"/>
      <c r="I20" s="50"/>
      <c r="J20" s="50"/>
      <c r="K20" s="50"/>
    </row>
    <row r="21" spans="1:11">
      <c r="B21" s="50"/>
      <c r="C21" s="50"/>
      <c r="D21" s="50"/>
      <c r="E21" s="50"/>
      <c r="F21" s="50"/>
      <c r="G21" s="50"/>
      <c r="H21" s="50"/>
      <c r="I21" s="50"/>
      <c r="J21" s="50"/>
      <c r="K21" s="50"/>
    </row>
    <row r="22" spans="1:11">
      <c r="B22" s="50"/>
      <c r="C22" s="50"/>
      <c r="D22" s="50"/>
      <c r="E22" s="50"/>
      <c r="F22" s="50"/>
      <c r="G22" s="50"/>
      <c r="H22" s="50"/>
      <c r="I22" s="50"/>
      <c r="J22" s="50"/>
      <c r="K22" s="50"/>
    </row>
    <row r="23" spans="1:11">
      <c r="B23" s="50"/>
      <c r="C23" s="50"/>
      <c r="D23" s="50"/>
      <c r="E23" s="50"/>
      <c r="F23" s="50"/>
      <c r="G23" s="50"/>
      <c r="H23" s="50"/>
      <c r="I23" s="50"/>
      <c r="J23" s="50"/>
      <c r="K23" s="50"/>
    </row>
    <row r="24" spans="1:11">
      <c r="B24" s="50"/>
      <c r="C24" s="50"/>
      <c r="D24" s="50"/>
      <c r="E24" s="50"/>
      <c r="F24" s="50"/>
      <c r="G24" s="50"/>
      <c r="H24" s="50"/>
      <c r="I24" s="50"/>
      <c r="J24" s="50"/>
      <c r="K24" s="50"/>
    </row>
  </sheetData>
  <sheetProtection algorithmName="SHA-512" hashValue="dJGIGob3QBzsI5SGWMhbBtFxH2wRcWHd6kTYnm7h28Pej5a9tsb3qfVyp+sgUxEX7vyIRvBuzIf59Gj0+bPQnQ==" saltValue="SX45klug/ge2cW1Tbfrf1A==" spinCount="100000" sheet="1" objects="1" scenarios="1"/>
  <mergeCells count="2">
    <mergeCell ref="B6:K17"/>
    <mergeCell ref="B19:K2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82543-CF1A-4852-B315-5944AA531145}">
  <sheetPr>
    <pageSetUpPr fitToPage="1"/>
  </sheetPr>
  <dimension ref="A2:Z70"/>
  <sheetViews>
    <sheetView topLeftCell="D1" zoomScaleNormal="100" workbookViewId="0">
      <selection activeCell="F9" sqref="F9"/>
    </sheetView>
  </sheetViews>
  <sheetFormatPr defaultColWidth="11" defaultRowHeight="15.95"/>
  <cols>
    <col min="1" max="1" width="13.875" hidden="1" customWidth="1"/>
    <col min="2" max="2" width="0" style="8" hidden="1" customWidth="1"/>
    <col min="3" max="3" width="46" style="8" hidden="1" customWidth="1"/>
    <col min="4" max="4" width="40.125" style="8" customWidth="1"/>
    <col min="5" max="5" width="82.625" style="12" customWidth="1"/>
    <col min="6" max="7" width="51.875" style="12" customWidth="1"/>
    <col min="8" max="9" width="21.875" style="8" customWidth="1"/>
    <col min="11" max="11" width="19" customWidth="1"/>
    <col min="12" max="12" width="11" hidden="1" customWidth="1"/>
    <col min="13" max="13" width="0" hidden="1" customWidth="1"/>
    <col min="20" max="23" width="0" hidden="1" customWidth="1"/>
    <col min="24" max="24" width="12.875" hidden="1" customWidth="1"/>
    <col min="25" max="26" width="20" hidden="1" customWidth="1"/>
    <col min="27" max="27" width="0" hidden="1" customWidth="1"/>
  </cols>
  <sheetData>
    <row r="2" spans="1:25">
      <c r="F2" s="34"/>
    </row>
    <row r="3" spans="1:25" ht="29.1">
      <c r="A3" s="5" t="s">
        <v>6</v>
      </c>
      <c r="B3" s="7"/>
      <c r="C3" s="7"/>
      <c r="D3" s="7"/>
      <c r="F3" s="34"/>
    </row>
    <row r="4" spans="1:25">
      <c r="H4" s="40" t="s">
        <v>7</v>
      </c>
      <c r="I4" s="40" t="s">
        <v>8</v>
      </c>
      <c r="J4" s="18"/>
      <c r="K4" s="18"/>
    </row>
    <row r="5" spans="1:25">
      <c r="H5" s="40"/>
      <c r="I5" s="40"/>
      <c r="J5" s="18"/>
      <c r="K5" s="18"/>
    </row>
    <row r="6" spans="1:25" s="3" customFormat="1">
      <c r="A6" s="6" t="s">
        <v>9</v>
      </c>
      <c r="B6" s="6" t="s">
        <v>10</v>
      </c>
      <c r="C6" s="6" t="s">
        <v>11</v>
      </c>
      <c r="D6" s="40" t="s">
        <v>12</v>
      </c>
      <c r="E6" s="41" t="s">
        <v>13</v>
      </c>
      <c r="F6" s="41" t="s">
        <v>14</v>
      </c>
      <c r="G6" s="41" t="s">
        <v>15</v>
      </c>
      <c r="H6" s="40" t="s">
        <v>16</v>
      </c>
      <c r="I6" s="40"/>
      <c r="J6" s="18"/>
      <c r="K6" s="18"/>
      <c r="L6" s="18"/>
      <c r="M6" s="18"/>
      <c r="N6" s="4"/>
      <c r="O6" s="4"/>
      <c r="P6" s="4"/>
      <c r="Q6" s="4"/>
      <c r="R6" s="4"/>
      <c r="S6" s="4"/>
      <c r="W6" s="3" t="s">
        <v>17</v>
      </c>
      <c r="X6" s="3" t="s">
        <v>18</v>
      </c>
      <c r="Y6" s="3" t="s">
        <v>19</v>
      </c>
    </row>
    <row r="7" spans="1:25" s="4" customFormat="1" ht="18" thickBot="1">
      <c r="A7" s="17">
        <v>1</v>
      </c>
      <c r="B7" s="17" t="s">
        <v>20</v>
      </c>
      <c r="C7" s="9" t="s">
        <v>21</v>
      </c>
      <c r="D7" s="61" t="s">
        <v>21</v>
      </c>
      <c r="E7" s="14" t="s">
        <v>22</v>
      </c>
      <c r="F7" s="27" t="s">
        <v>23</v>
      </c>
      <c r="G7" s="21">
        <v>1</v>
      </c>
      <c r="H7" s="7">
        <f>+_xlfn.XLOOKUP(F7,Codes!C2:C7,Codes!D2:D7,0)</f>
        <v>0</v>
      </c>
      <c r="I7" s="7">
        <v>2</v>
      </c>
      <c r="J7" s="18"/>
      <c r="K7" s="18"/>
      <c r="L7" s="18">
        <f>+I7</f>
        <v>2</v>
      </c>
      <c r="M7" s="18"/>
    </row>
    <row r="8" spans="1:25" s="4" customFormat="1" ht="17.100000000000001">
      <c r="A8" s="61">
        <v>1</v>
      </c>
      <c r="B8" s="61" t="s">
        <v>20</v>
      </c>
      <c r="C8" s="64" t="s">
        <v>21</v>
      </c>
      <c r="D8" s="61"/>
      <c r="E8" s="14" t="s">
        <v>24</v>
      </c>
      <c r="F8" s="27" t="s">
        <v>23</v>
      </c>
      <c r="G8" s="21"/>
      <c r="H8" s="7">
        <f>+_xlfn.XLOOKUP(F8,Codes!G2:G10,Codes!H2:H10,0)</f>
        <v>0</v>
      </c>
      <c r="I8" s="67">
        <v>1</v>
      </c>
      <c r="J8" s="51" t="s">
        <v>25</v>
      </c>
      <c r="K8" s="52"/>
      <c r="L8" s="18" cm="1">
        <f t="array" ref="L8">+_xlfn.SWITCH(SUM($M$8:$M$10),3,M11/3,2,M11/2,1,M11,0)</f>
        <v>0</v>
      </c>
      <c r="M8" s="18">
        <f>+IF(F8&lt;&gt;"-",1,0)</f>
        <v>0</v>
      </c>
    </row>
    <row r="9" spans="1:25" s="4" customFormat="1" ht="17.100000000000001">
      <c r="A9" s="61"/>
      <c r="B9" s="61"/>
      <c r="C9" s="64"/>
      <c r="D9" s="61"/>
      <c r="E9" s="14" t="s">
        <v>24</v>
      </c>
      <c r="F9" s="27" t="s">
        <v>23</v>
      </c>
      <c r="G9" s="21"/>
      <c r="H9" s="7">
        <f>+_xlfn.XLOOKUP(F9,Codes!G2:G10,Codes!H2:H10,0)</f>
        <v>0</v>
      </c>
      <c r="I9" s="67"/>
      <c r="J9" s="36"/>
      <c r="K9" s="37"/>
      <c r="L9" s="18">
        <f>+L8</f>
        <v>0</v>
      </c>
      <c r="M9" s="18">
        <f t="shared" ref="M9:M10" si="0">+IF(F9&lt;&gt;"-",1,0)</f>
        <v>0</v>
      </c>
    </row>
    <row r="10" spans="1:25" s="4" customFormat="1" ht="17.100000000000001">
      <c r="A10" s="61"/>
      <c r="B10" s="61"/>
      <c r="C10" s="64"/>
      <c r="D10" s="61"/>
      <c r="E10" s="14" t="s">
        <v>24</v>
      </c>
      <c r="F10" s="27" t="s">
        <v>23</v>
      </c>
      <c r="G10" s="21"/>
      <c r="H10" s="7">
        <f>+_xlfn.XLOOKUP(F10,Codes!G2:G10,Codes!H2:H10,0)</f>
        <v>0</v>
      </c>
      <c r="I10" s="67"/>
      <c r="J10" s="36"/>
      <c r="K10" s="37"/>
      <c r="L10" s="18">
        <f>+L9</f>
        <v>0</v>
      </c>
      <c r="M10" s="18">
        <f t="shared" si="0"/>
        <v>0</v>
      </c>
    </row>
    <row r="11" spans="1:25" s="4" customFormat="1" ht="18" thickBot="1">
      <c r="A11" s="17">
        <v>1</v>
      </c>
      <c r="B11" s="17" t="s">
        <v>20</v>
      </c>
      <c r="C11" s="9" t="s">
        <v>21</v>
      </c>
      <c r="D11" s="61"/>
      <c r="E11" s="14" t="s">
        <v>26</v>
      </c>
      <c r="F11" s="27">
        <v>0</v>
      </c>
      <c r="G11" s="21"/>
      <c r="H11" s="7">
        <f>+_xlfn.XLOOKUP(F11,Codes!I2:I6,Codes!J2:J6,0)</f>
        <v>0</v>
      </c>
      <c r="I11" s="7">
        <v>2</v>
      </c>
      <c r="J11" s="65">
        <f>+$G$7*SUMPRODUCT(H7:H11,L7:L11)</f>
        <v>0</v>
      </c>
      <c r="K11" s="66"/>
      <c r="L11" s="18">
        <f>+I11</f>
        <v>2</v>
      </c>
      <c r="M11" s="48">
        <f>+I8</f>
        <v>1</v>
      </c>
    </row>
    <row r="12" spans="1:25" s="3" customFormat="1">
      <c r="A12" s="6" t="s">
        <v>9</v>
      </c>
      <c r="B12" s="6" t="s">
        <v>10</v>
      </c>
      <c r="C12" s="6" t="s">
        <v>11</v>
      </c>
      <c r="D12" s="40" t="s">
        <v>12</v>
      </c>
      <c r="E12" s="41" t="s">
        <v>13</v>
      </c>
      <c r="F12" s="41" t="s">
        <v>14</v>
      </c>
      <c r="G12" s="41" t="s">
        <v>15</v>
      </c>
      <c r="H12" s="40"/>
      <c r="I12" s="40"/>
      <c r="J12" s="42"/>
      <c r="K12" s="42"/>
      <c r="L12" s="42"/>
      <c r="M12" s="42"/>
    </row>
    <row r="13" spans="1:25" s="4" customFormat="1" ht="46.5" customHeight="1">
      <c r="A13" s="17">
        <v>2</v>
      </c>
      <c r="B13" s="17" t="s">
        <v>20</v>
      </c>
      <c r="C13" s="17" t="s">
        <v>27</v>
      </c>
      <c r="D13" s="62" t="s">
        <v>28</v>
      </c>
      <c r="E13" s="14" t="s">
        <v>29</v>
      </c>
      <c r="F13" s="27" t="s">
        <v>30</v>
      </c>
      <c r="G13" s="28">
        <v>1</v>
      </c>
      <c r="H13" s="7">
        <f>+_xlfn.XLOOKUP(F13,Codes!A17:A19,Codes!B17:B19,0)</f>
        <v>1</v>
      </c>
      <c r="I13" s="7"/>
      <c r="J13" s="18"/>
      <c r="K13" s="18"/>
      <c r="L13" s="18"/>
      <c r="M13" s="18"/>
    </row>
    <row r="14" spans="1:25" s="18" customFormat="1" ht="51.95" customHeight="1">
      <c r="B14" s="38"/>
      <c r="C14" s="38"/>
      <c r="D14" s="62"/>
      <c r="E14" s="63" t="s">
        <v>31</v>
      </c>
      <c r="F14" s="63"/>
      <c r="G14" s="29">
        <v>1</v>
      </c>
      <c r="H14" s="7"/>
      <c r="I14" s="7"/>
      <c r="J14" s="62" t="str">
        <f>+IF(AND(H13&lt;&gt;0,(G14+G17+G20)&lt;&gt;100%), "ERREUR, LA SOMME DES PARTS DU PERIMETRE DOIT ETRE EGALE A 100%","")</f>
        <v/>
      </c>
      <c r="K14" s="62"/>
      <c r="L14" s="62"/>
    </row>
    <row r="15" spans="1:25" s="18" customFormat="1" ht="33.950000000000003">
      <c r="A15" s="33" t="s">
        <v>32</v>
      </c>
      <c r="B15" s="17" t="s">
        <v>20</v>
      </c>
      <c r="C15" s="17" t="s">
        <v>27</v>
      </c>
      <c r="D15" s="62"/>
      <c r="E15" s="14" t="s">
        <v>33</v>
      </c>
      <c r="F15" s="27" t="s">
        <v>34</v>
      </c>
      <c r="G15" s="11"/>
      <c r="H15" s="7">
        <f>+$H$13*$G$14*_xlfn.XLOOKUP(F15,Codes!C17:C20,Codes!D17:D20,0)</f>
        <v>0.5</v>
      </c>
      <c r="I15" s="7">
        <v>1</v>
      </c>
    </row>
    <row r="16" spans="1:25" s="18" customFormat="1" ht="33.950000000000003">
      <c r="A16" s="32" t="s">
        <v>32</v>
      </c>
      <c r="B16" s="17" t="s">
        <v>20</v>
      </c>
      <c r="C16" s="17" t="s">
        <v>27</v>
      </c>
      <c r="D16" s="62"/>
      <c r="E16" s="14" t="s">
        <v>35</v>
      </c>
      <c r="F16" s="27" t="s">
        <v>36</v>
      </c>
      <c r="G16" s="11"/>
      <c r="H16" s="7">
        <f>+$H$13*$G$14*_xlfn.XLOOKUP(F16,Codes!E17:E20,Codes!F17:F20,0)</f>
        <v>4</v>
      </c>
      <c r="I16" s="7">
        <v>1</v>
      </c>
    </row>
    <row r="17" spans="1:13" ht="111.95" customHeight="1">
      <c r="B17" s="38"/>
      <c r="C17" s="38"/>
      <c r="D17" s="62"/>
      <c r="E17" s="63" t="s">
        <v>37</v>
      </c>
      <c r="F17" s="63"/>
      <c r="G17" s="29">
        <v>0</v>
      </c>
      <c r="H17" s="7"/>
      <c r="J17" s="62" t="str">
        <f>+IF(AND(H13&lt;&gt;0,(G14+G17+G20)&lt;&gt;100%), "ERREUR, LA SOMME DES PARTS DU PERIMETRE DOIT ETRE EGALE A 100%","")</f>
        <v/>
      </c>
      <c r="K17" s="62"/>
      <c r="L17" s="62"/>
    </row>
    <row r="18" spans="1:13" ht="68.099999999999994">
      <c r="A18" s="33" t="s">
        <v>38</v>
      </c>
      <c r="B18" s="17" t="s">
        <v>20</v>
      </c>
      <c r="C18" s="17" t="s">
        <v>27</v>
      </c>
      <c r="D18" s="62"/>
      <c r="E18" s="14" t="s">
        <v>39</v>
      </c>
      <c r="F18" s="30" t="s">
        <v>40</v>
      </c>
      <c r="G18" s="14"/>
      <c r="H18" s="7">
        <f>+$H$13*$G$17*_xlfn.XLOOKUP(F18,Codes!G17:G19,Codes!H17:H19,0)</f>
        <v>0</v>
      </c>
      <c r="I18" s="7">
        <v>1</v>
      </c>
    </row>
    <row r="19" spans="1:13" ht="68.099999999999994">
      <c r="A19" s="33" t="s">
        <v>38</v>
      </c>
      <c r="B19" s="17" t="s">
        <v>20</v>
      </c>
      <c r="C19" s="17" t="s">
        <v>27</v>
      </c>
      <c r="D19" s="62"/>
      <c r="E19" s="14" t="s">
        <v>41</v>
      </c>
      <c r="F19" s="30" t="s">
        <v>40</v>
      </c>
      <c r="G19" s="14"/>
      <c r="H19" s="7">
        <f>+$H$13*$G$17*_xlfn.XLOOKUP(F19,Codes!G17:G19,Codes!H17:H19,0)</f>
        <v>0</v>
      </c>
      <c r="I19" s="7">
        <v>1</v>
      </c>
    </row>
    <row r="20" spans="1:13" ht="48" customHeight="1">
      <c r="B20" s="39"/>
      <c r="C20" s="39"/>
      <c r="D20" s="62"/>
      <c r="E20" s="63" t="s">
        <v>42</v>
      </c>
      <c r="F20" s="63"/>
      <c r="G20" s="29">
        <v>0</v>
      </c>
      <c r="J20" s="62" t="str">
        <f>+IF(AND(H13&lt;&gt;0,(G14+G17+G20)&lt;&gt;100%), "ERREUR, LA SOMME DES PARTS DU PERIMETRE DOIT ETRE EGALE A 100%","")</f>
        <v/>
      </c>
      <c r="K20" s="62"/>
      <c r="L20" s="62"/>
    </row>
    <row r="21" spans="1:13" ht="69" thickBot="1">
      <c r="A21" s="33" t="s">
        <v>43</v>
      </c>
      <c r="B21" s="17" t="s">
        <v>20</v>
      </c>
      <c r="C21" s="17" t="s">
        <v>27</v>
      </c>
      <c r="D21" s="62"/>
      <c r="E21" s="14" t="s">
        <v>44</v>
      </c>
      <c r="F21" s="30" t="s">
        <v>40</v>
      </c>
      <c r="G21" s="14"/>
      <c r="H21" s="7">
        <f>+$H$13*$G$20*_xlfn.XLOOKUP(F21,Codes!G17:G19,Codes!H17:H19,0)</f>
        <v>0</v>
      </c>
      <c r="I21" s="7">
        <v>1</v>
      </c>
    </row>
    <row r="22" spans="1:13" ht="33.950000000000003">
      <c r="A22" s="33" t="s">
        <v>43</v>
      </c>
      <c r="B22" s="17" t="s">
        <v>20</v>
      </c>
      <c r="C22" s="17" t="s">
        <v>27</v>
      </c>
      <c r="D22" s="62"/>
      <c r="E22" s="14" t="s">
        <v>45</v>
      </c>
      <c r="F22" s="30" t="s">
        <v>46</v>
      </c>
      <c r="G22" s="14"/>
      <c r="H22" s="7">
        <f>+$H$13*$G$20*_xlfn.XLOOKUP(F22,Codes!G17:G19,Codes!H17:H19,0)</f>
        <v>0</v>
      </c>
      <c r="I22" s="7">
        <v>1</v>
      </c>
      <c r="J22" s="51" t="s">
        <v>25</v>
      </c>
      <c r="K22" s="52"/>
    </row>
    <row r="23" spans="1:13" ht="35.1" thickBot="1">
      <c r="A23" s="33" t="s">
        <v>43</v>
      </c>
      <c r="B23" s="17" t="s">
        <v>20</v>
      </c>
      <c r="C23" s="17" t="s">
        <v>27</v>
      </c>
      <c r="D23" s="62"/>
      <c r="E23" s="14" t="s">
        <v>47</v>
      </c>
      <c r="F23" s="30" t="s">
        <v>48</v>
      </c>
      <c r="G23" s="14"/>
      <c r="H23" s="7">
        <f>+$H$13*$G$20*_xlfn.XLOOKUP(F23,Codes!A28:A31,Codes!B28:B31,0)</f>
        <v>0</v>
      </c>
      <c r="I23" s="7">
        <v>1</v>
      </c>
      <c r="J23" s="53">
        <f>+G13*SUMPRODUCT(H14:H23,I14:I23)</f>
        <v>4.5</v>
      </c>
      <c r="K23" s="54"/>
    </row>
    <row r="24" spans="1:13" s="3" customFormat="1">
      <c r="A24" s="6" t="s">
        <v>9</v>
      </c>
      <c r="B24" s="6" t="s">
        <v>10</v>
      </c>
      <c r="C24" s="6" t="s">
        <v>11</v>
      </c>
      <c r="D24" s="40" t="s">
        <v>12</v>
      </c>
      <c r="E24" s="41" t="s">
        <v>13</v>
      </c>
      <c r="F24" s="41" t="s">
        <v>14</v>
      </c>
      <c r="G24" s="41" t="s">
        <v>15</v>
      </c>
      <c r="H24" s="40"/>
      <c r="I24" s="40"/>
      <c r="J24" s="42"/>
      <c r="K24" s="42"/>
      <c r="L24" s="42"/>
      <c r="M24" s="42"/>
    </row>
    <row r="25" spans="1:13" ht="93" customHeight="1">
      <c r="A25" s="17">
        <v>3</v>
      </c>
      <c r="B25" s="17" t="s">
        <v>49</v>
      </c>
      <c r="C25" s="17" t="s">
        <v>27</v>
      </c>
      <c r="D25" s="62" t="s">
        <v>50</v>
      </c>
      <c r="E25" s="14" t="s">
        <v>51</v>
      </c>
      <c r="F25" s="30" t="s">
        <v>30</v>
      </c>
      <c r="G25" s="28">
        <v>1</v>
      </c>
      <c r="H25" s="7">
        <f>+_xlfn.XLOOKUP(F25,Codes!A17:A19,Codes!B17:B19,0)</f>
        <v>1</v>
      </c>
      <c r="I25" s="7"/>
    </row>
    <row r="26" spans="1:13" ht="62.1" customHeight="1">
      <c r="A26" s="17">
        <v>3</v>
      </c>
      <c r="B26" s="17" t="s">
        <v>49</v>
      </c>
      <c r="C26" s="17" t="s">
        <v>27</v>
      </c>
      <c r="D26" s="62"/>
      <c r="E26" s="14" t="s">
        <v>52</v>
      </c>
      <c r="F26" s="30" t="s">
        <v>53</v>
      </c>
      <c r="G26" s="14"/>
      <c r="H26" s="7">
        <f>+$H$25*_xlfn.XLOOKUP(F26,Codes!C28:C31,Codes!D28:D31,0)</f>
        <v>0</v>
      </c>
      <c r="I26" s="7">
        <v>1</v>
      </c>
    </row>
    <row r="27" spans="1:13" ht="62.1" customHeight="1">
      <c r="A27" s="17">
        <v>3</v>
      </c>
      <c r="B27" s="17" t="s">
        <v>49</v>
      </c>
      <c r="C27" s="17" t="s">
        <v>27</v>
      </c>
      <c r="D27" s="62"/>
      <c r="E27" s="14" t="s">
        <v>54</v>
      </c>
      <c r="F27" s="30" t="s">
        <v>55</v>
      </c>
      <c r="G27" s="14"/>
      <c r="H27" s="8">
        <f>+$H$25*_xlfn.XLOOKUP(F27,Codes!E28:E31,Codes!F28:F31,0)</f>
        <v>0</v>
      </c>
      <c r="I27" s="7">
        <v>1</v>
      </c>
    </row>
    <row r="28" spans="1:13" ht="62.45" customHeight="1" thickBot="1">
      <c r="A28" s="17">
        <v>3</v>
      </c>
      <c r="B28" s="17" t="s">
        <v>49</v>
      </c>
      <c r="C28" s="17" t="s">
        <v>27</v>
      </c>
      <c r="D28" s="62"/>
      <c r="E28" s="14" t="s">
        <v>56</v>
      </c>
      <c r="F28" s="30" t="s">
        <v>55</v>
      </c>
      <c r="G28" s="14"/>
      <c r="H28" s="8">
        <f>+$H$25*_xlfn.XLOOKUP(F28,Codes!G28:G31,Codes!H28:H31,0)</f>
        <v>0</v>
      </c>
      <c r="I28" s="7">
        <v>1</v>
      </c>
    </row>
    <row r="29" spans="1:13" ht="62.1" customHeight="1">
      <c r="A29" s="17">
        <v>3</v>
      </c>
      <c r="B29" s="17" t="s">
        <v>49</v>
      </c>
      <c r="C29" s="17" t="s">
        <v>27</v>
      </c>
      <c r="D29" s="62"/>
      <c r="E29" s="14" t="s">
        <v>57</v>
      </c>
      <c r="F29" s="31" t="s">
        <v>58</v>
      </c>
      <c r="G29" s="14"/>
      <c r="H29" s="8">
        <f>+$H$25*_xlfn.XLOOKUP(F29,Codes!A37:A39,Codes!B37:B39,0)</f>
        <v>3</v>
      </c>
      <c r="I29" s="7">
        <v>1</v>
      </c>
      <c r="J29" s="51" t="s">
        <v>25</v>
      </c>
      <c r="K29" s="52"/>
    </row>
    <row r="30" spans="1:13" ht="62.45" customHeight="1" thickBot="1">
      <c r="A30" s="17">
        <v>3</v>
      </c>
      <c r="B30" s="17" t="s">
        <v>49</v>
      </c>
      <c r="C30" s="17" t="s">
        <v>27</v>
      </c>
      <c r="D30" s="62"/>
      <c r="E30" s="14" t="s">
        <v>59</v>
      </c>
      <c r="F30" s="30" t="s">
        <v>60</v>
      </c>
      <c r="G30" s="14"/>
      <c r="H30" s="8">
        <f>+$H$25*_xlfn.XLOOKUP(F30,Codes!C37:C41,Codes!D37:D41,0)</f>
        <v>0</v>
      </c>
      <c r="I30" s="7">
        <v>2</v>
      </c>
      <c r="J30" s="53">
        <f>+H25*SUMPRODUCT(H26:H30,I26:I30)</f>
        <v>3</v>
      </c>
      <c r="K30" s="54"/>
    </row>
    <row r="31" spans="1:13" s="3" customFormat="1">
      <c r="A31" s="6" t="s">
        <v>9</v>
      </c>
      <c r="B31" s="6" t="s">
        <v>10</v>
      </c>
      <c r="C31" s="6" t="s">
        <v>11</v>
      </c>
      <c r="D31" s="40" t="s">
        <v>12</v>
      </c>
      <c r="E31" s="41" t="s">
        <v>13</v>
      </c>
      <c r="F31" s="41" t="s">
        <v>14</v>
      </c>
      <c r="G31" s="41" t="s">
        <v>15</v>
      </c>
      <c r="H31" s="40"/>
      <c r="I31" s="40"/>
      <c r="J31" s="42"/>
      <c r="K31" s="42"/>
      <c r="L31" s="42"/>
      <c r="M31" s="42"/>
    </row>
    <row r="32" spans="1:13" ht="33.950000000000003">
      <c r="A32" s="17">
        <v>4</v>
      </c>
      <c r="B32" s="17" t="s">
        <v>49</v>
      </c>
      <c r="C32" s="17" t="s">
        <v>27</v>
      </c>
      <c r="D32" s="62" t="s">
        <v>61</v>
      </c>
      <c r="E32" s="14" t="s">
        <v>62</v>
      </c>
      <c r="F32" s="30" t="s">
        <v>30</v>
      </c>
      <c r="G32" s="28">
        <v>1</v>
      </c>
      <c r="H32" s="7">
        <f>+_xlfn.XLOOKUP(F32,Codes!A17:A19,Codes!B17:B19,0)</f>
        <v>1</v>
      </c>
      <c r="I32" s="7"/>
    </row>
    <row r="33" spans="1:14" ht="33.950000000000003">
      <c r="A33" s="17">
        <v>4</v>
      </c>
      <c r="B33" s="9" t="s">
        <v>49</v>
      </c>
      <c r="C33" s="17" t="s">
        <v>27</v>
      </c>
      <c r="D33" s="62"/>
      <c r="E33" s="14" t="s">
        <v>63</v>
      </c>
      <c r="F33" s="30" t="s">
        <v>64</v>
      </c>
      <c r="G33" s="14"/>
      <c r="H33" s="8">
        <f>+$H$32*_xlfn.XLOOKUP(F33,Codes!E37:E39,Codes!F37:F39,0)</f>
        <v>4</v>
      </c>
      <c r="I33" s="7">
        <v>1</v>
      </c>
      <c r="L33">
        <f>+I33</f>
        <v>1</v>
      </c>
    </row>
    <row r="34" spans="1:14" ht="35.1" thickBot="1">
      <c r="A34" s="17">
        <v>4</v>
      </c>
      <c r="B34" s="9" t="s">
        <v>49</v>
      </c>
      <c r="C34" s="17" t="s">
        <v>27</v>
      </c>
      <c r="D34" s="62"/>
      <c r="E34" s="14" t="s">
        <v>65</v>
      </c>
      <c r="F34" s="30" t="s">
        <v>66</v>
      </c>
      <c r="G34" s="15"/>
      <c r="H34" s="8">
        <f>+$H$32*_xlfn.XLOOKUP(F34,Codes!G37:G39,Codes!H37:H39,0)</f>
        <v>4</v>
      </c>
      <c r="I34" s="7">
        <v>1</v>
      </c>
      <c r="L34">
        <f>+I34</f>
        <v>1</v>
      </c>
    </row>
    <row r="35" spans="1:14" ht="33.950000000000003">
      <c r="A35" s="17">
        <v>4</v>
      </c>
      <c r="B35" s="9" t="s">
        <v>49</v>
      </c>
      <c r="C35" s="17" t="s">
        <v>27</v>
      </c>
      <c r="D35" s="62"/>
      <c r="E35" s="14" t="s">
        <v>67</v>
      </c>
      <c r="F35" s="30" t="s">
        <v>68</v>
      </c>
      <c r="G35" s="15"/>
      <c r="H35" s="8">
        <f>+$H$32*_xlfn.XLOOKUP(F35,Codes!A47:A51,Codes!B47:B51,0)</f>
        <v>3</v>
      </c>
      <c r="I35" s="7">
        <v>1</v>
      </c>
      <c r="J35" s="51" t="s">
        <v>25</v>
      </c>
      <c r="K35" s="52"/>
      <c r="L35">
        <f>+I35</f>
        <v>1</v>
      </c>
    </row>
    <row r="36" spans="1:14" ht="51.95" thickBot="1">
      <c r="A36" s="9"/>
      <c r="B36" s="9"/>
      <c r="C36" s="9"/>
      <c r="D36" s="19"/>
      <c r="E36" s="14" t="s">
        <v>69</v>
      </c>
      <c r="F36" s="14" t="s">
        <v>70</v>
      </c>
      <c r="G36" s="15"/>
      <c r="H36" s="8">
        <f>+$H$32*_xlfn.XLOOKUP(F36,Codes!E47:E50,Codes!F47:F50,0)</f>
        <v>4</v>
      </c>
      <c r="I36" s="8">
        <v>2</v>
      </c>
      <c r="J36" s="53">
        <f>+H32*SUMPRODUCT(H33:H36,L33:L36)</f>
        <v>19</v>
      </c>
      <c r="K36" s="54"/>
      <c r="L36">
        <f>+IF(H36&lt;0,0,I36)</f>
        <v>2</v>
      </c>
    </row>
    <row r="37" spans="1:14">
      <c r="A37" s="9"/>
      <c r="B37" s="9"/>
      <c r="C37" s="9"/>
      <c r="D37" s="19"/>
      <c r="E37" s="14"/>
      <c r="F37" s="14"/>
      <c r="G37" s="15"/>
    </row>
    <row r="38" spans="1:14">
      <c r="A38" s="9"/>
      <c r="B38" s="9"/>
      <c r="C38" s="9"/>
      <c r="D38" s="19"/>
      <c r="E38" s="14"/>
      <c r="F38" s="14"/>
      <c r="G38" s="15"/>
    </row>
    <row r="39" spans="1:14">
      <c r="A39" s="9"/>
      <c r="B39" s="9"/>
      <c r="C39" s="9"/>
      <c r="D39" s="19"/>
      <c r="E39" s="14"/>
      <c r="F39" s="14"/>
      <c r="G39" s="15"/>
    </row>
    <row r="40" spans="1:14">
      <c r="A40" s="9"/>
      <c r="B40" s="9"/>
      <c r="C40" s="9"/>
      <c r="D40" s="19"/>
      <c r="E40" s="14"/>
      <c r="F40" s="14"/>
      <c r="G40" s="15"/>
    </row>
    <row r="41" spans="1:14">
      <c r="A41" s="9"/>
      <c r="B41" s="9"/>
      <c r="C41" s="9"/>
      <c r="D41" s="19"/>
      <c r="E41" s="14"/>
      <c r="F41" s="14"/>
      <c r="G41" s="15"/>
    </row>
    <row r="42" spans="1:14">
      <c r="A42" s="9"/>
      <c r="B42" s="9"/>
      <c r="C42" s="9"/>
      <c r="D42" s="19"/>
      <c r="E42" s="14"/>
      <c r="F42" s="14"/>
      <c r="G42" s="15"/>
    </row>
    <row r="43" spans="1:14" ht="17.100000000000001" thickBot="1">
      <c r="A43" s="9"/>
      <c r="B43" s="9"/>
      <c r="C43" s="9"/>
      <c r="D43" s="19"/>
      <c r="E43" s="14"/>
      <c r="F43" s="14"/>
      <c r="G43" s="15"/>
    </row>
    <row r="44" spans="1:14">
      <c r="A44" s="9"/>
      <c r="B44" s="9"/>
      <c r="C44" s="9"/>
      <c r="D44" s="19"/>
      <c r="E44" s="14"/>
      <c r="F44" s="14"/>
      <c r="G44" s="15"/>
      <c r="I44" s="24" t="s">
        <v>71</v>
      </c>
      <c r="J44" s="25"/>
      <c r="K44" s="25"/>
      <c r="L44" s="26"/>
      <c r="M44" s="45"/>
      <c r="N44" s="43"/>
    </row>
    <row r="45" spans="1:14">
      <c r="A45" s="9"/>
      <c r="B45" s="9"/>
      <c r="C45" s="9"/>
      <c r="D45" s="19"/>
      <c r="E45" s="14"/>
      <c r="F45" s="14"/>
      <c r="G45" s="15"/>
      <c r="I45" s="55">
        <f>+SUM(J36,J30,J23,J11)</f>
        <v>26.5</v>
      </c>
      <c r="J45" s="56"/>
      <c r="K45" s="56"/>
      <c r="L45" s="56"/>
      <c r="M45" s="46"/>
      <c r="N45" s="43"/>
    </row>
    <row r="46" spans="1:14">
      <c r="A46" s="9"/>
      <c r="B46" s="9"/>
      <c r="C46" s="9"/>
      <c r="D46" s="19"/>
      <c r="E46" s="14"/>
      <c r="F46" s="14"/>
      <c r="G46" s="15"/>
      <c r="I46" s="55"/>
      <c r="J46" s="56"/>
      <c r="K46" s="56"/>
      <c r="L46" s="56"/>
      <c r="M46" s="47"/>
      <c r="N46" s="43"/>
    </row>
    <row r="47" spans="1:14" ht="17.100000000000001" thickBot="1">
      <c r="A47" s="2"/>
      <c r="I47" s="57"/>
      <c r="J47" s="58"/>
      <c r="K47" s="58"/>
      <c r="L47" s="58"/>
      <c r="M47" s="47"/>
      <c r="N47" s="43"/>
    </row>
    <row r="48" spans="1:14">
      <c r="A48" s="2"/>
      <c r="I48" s="59" t="str">
        <f>+IF(OR(H7=0,SUM(H8:H10)=0,H11=0),"REJET CANDIDATURE RECOMMANDÉ","")</f>
        <v>REJET CANDIDATURE RECOMMANDÉ</v>
      </c>
      <c r="J48" s="59"/>
      <c r="K48" s="59"/>
      <c r="L48" s="59"/>
      <c r="M48" s="44"/>
      <c r="N48" s="23"/>
    </row>
    <row r="49" spans="1:26">
      <c r="A49" s="2"/>
      <c r="I49" s="60"/>
      <c r="J49" s="60"/>
      <c r="K49" s="60"/>
      <c r="L49" s="60"/>
      <c r="M49" s="23"/>
      <c r="N49" s="23"/>
    </row>
    <row r="50" spans="1:26">
      <c r="A50" s="2"/>
      <c r="I50" s="60"/>
      <c r="J50" s="60"/>
      <c r="K50" s="60"/>
      <c r="L50" s="60"/>
    </row>
    <row r="51" spans="1:26">
      <c r="A51" s="2"/>
    </row>
    <row r="52" spans="1:26">
      <c r="A52" s="2"/>
    </row>
    <row r="53" spans="1:26">
      <c r="A53" s="2"/>
    </row>
    <row r="54" spans="1:26">
      <c r="A54" s="2"/>
    </row>
    <row r="55" spans="1:26">
      <c r="A55" s="2"/>
    </row>
    <row r="56" spans="1:26">
      <c r="A56" s="2"/>
    </row>
    <row r="57" spans="1:26">
      <c r="A57" s="2"/>
    </row>
    <row r="58" spans="1:26">
      <c r="A58" s="2"/>
    </row>
    <row r="59" spans="1:26">
      <c r="A59" s="2"/>
    </row>
    <row r="60" spans="1:26" s="8" customFormat="1">
      <c r="A60" s="2"/>
      <c r="E60" s="12"/>
      <c r="F60" s="12"/>
      <c r="G60" s="12"/>
      <c r="J60"/>
      <c r="K60"/>
      <c r="L60"/>
      <c r="M60"/>
      <c r="N60"/>
      <c r="O60"/>
      <c r="P60"/>
      <c r="Q60"/>
      <c r="R60"/>
      <c r="S60"/>
      <c r="T60"/>
      <c r="U60"/>
      <c r="V60"/>
      <c r="W60"/>
      <c r="X60"/>
      <c r="Y60"/>
      <c r="Z60"/>
    </row>
    <row r="61" spans="1:26" s="8" customFormat="1">
      <c r="A61" s="2"/>
      <c r="E61" s="12"/>
      <c r="F61" s="12"/>
      <c r="G61" s="12"/>
      <c r="J61"/>
      <c r="K61"/>
      <c r="L61"/>
      <c r="M61"/>
      <c r="N61"/>
      <c r="O61"/>
      <c r="P61"/>
      <c r="Q61"/>
      <c r="R61"/>
      <c r="S61"/>
      <c r="T61"/>
      <c r="U61"/>
      <c r="V61"/>
      <c r="W61"/>
      <c r="X61"/>
      <c r="Y61"/>
      <c r="Z61"/>
    </row>
    <row r="62" spans="1:26" s="8" customFormat="1">
      <c r="A62" s="2"/>
      <c r="E62" s="12"/>
      <c r="F62" s="12"/>
      <c r="G62" s="12"/>
      <c r="J62"/>
      <c r="K62"/>
      <c r="L62"/>
      <c r="M62"/>
      <c r="N62"/>
      <c r="O62"/>
      <c r="P62"/>
      <c r="Q62"/>
      <c r="R62"/>
      <c r="S62"/>
      <c r="T62"/>
      <c r="U62"/>
      <c r="V62"/>
      <c r="W62"/>
      <c r="X62"/>
      <c r="Y62"/>
      <c r="Z62"/>
    </row>
    <row r="63" spans="1:26" s="8" customFormat="1">
      <c r="A63" s="2"/>
      <c r="E63" s="12"/>
      <c r="F63" s="12"/>
      <c r="G63" s="12"/>
      <c r="J63"/>
      <c r="K63"/>
      <c r="L63"/>
      <c r="M63"/>
      <c r="N63"/>
      <c r="O63"/>
      <c r="P63"/>
      <c r="Q63"/>
      <c r="R63"/>
      <c r="S63"/>
      <c r="T63"/>
      <c r="U63"/>
      <c r="V63"/>
      <c r="W63"/>
      <c r="X63"/>
      <c r="Y63"/>
      <c r="Z63"/>
    </row>
    <row r="64" spans="1:26" s="8" customFormat="1">
      <c r="A64" s="2"/>
      <c r="E64" s="12"/>
      <c r="F64" s="12"/>
      <c r="G64" s="12"/>
      <c r="J64"/>
      <c r="K64"/>
      <c r="L64"/>
      <c r="M64"/>
      <c r="N64"/>
      <c r="O64"/>
      <c r="P64"/>
      <c r="Q64"/>
      <c r="R64"/>
      <c r="S64"/>
      <c r="T64"/>
      <c r="U64"/>
      <c r="V64"/>
      <c r="W64"/>
      <c r="X64"/>
      <c r="Y64"/>
      <c r="Z64"/>
    </row>
    <row r="65" spans="1:26" s="8" customFormat="1">
      <c r="A65" s="2"/>
      <c r="E65" s="12"/>
      <c r="F65" s="12"/>
      <c r="G65" s="12"/>
      <c r="J65"/>
      <c r="K65"/>
      <c r="L65"/>
      <c r="M65"/>
      <c r="N65"/>
      <c r="O65"/>
      <c r="P65"/>
      <c r="Q65"/>
      <c r="R65"/>
      <c r="S65"/>
      <c r="T65"/>
      <c r="U65"/>
      <c r="V65"/>
      <c r="W65"/>
      <c r="X65"/>
      <c r="Y65"/>
      <c r="Z65"/>
    </row>
    <row r="66" spans="1:26" s="8" customFormat="1">
      <c r="A66" s="2"/>
      <c r="E66" s="12"/>
      <c r="F66" s="12"/>
      <c r="G66" s="12"/>
      <c r="J66"/>
      <c r="K66"/>
      <c r="L66"/>
      <c r="M66"/>
      <c r="N66"/>
      <c r="O66"/>
      <c r="P66"/>
      <c r="Q66"/>
      <c r="R66"/>
      <c r="S66"/>
      <c r="T66"/>
      <c r="U66"/>
      <c r="V66"/>
      <c r="W66"/>
      <c r="X66"/>
      <c r="Y66"/>
      <c r="Z66"/>
    </row>
    <row r="67" spans="1:26" s="8" customFormat="1">
      <c r="A67" s="2"/>
      <c r="E67" s="12"/>
      <c r="F67" s="12"/>
      <c r="G67" s="12"/>
      <c r="J67"/>
      <c r="K67"/>
      <c r="L67"/>
      <c r="M67"/>
      <c r="N67"/>
      <c r="O67"/>
      <c r="P67"/>
      <c r="Q67"/>
      <c r="R67"/>
      <c r="S67"/>
      <c r="T67"/>
      <c r="U67"/>
      <c r="V67"/>
      <c r="W67"/>
      <c r="X67"/>
      <c r="Y67"/>
      <c r="Z67"/>
    </row>
    <row r="68" spans="1:26" s="8" customFormat="1">
      <c r="A68" s="2"/>
      <c r="E68" s="12"/>
      <c r="F68" s="12"/>
      <c r="G68" s="12"/>
      <c r="J68"/>
      <c r="K68"/>
      <c r="L68"/>
      <c r="M68"/>
      <c r="N68"/>
      <c r="O68"/>
      <c r="P68"/>
      <c r="Q68"/>
      <c r="R68"/>
      <c r="S68"/>
      <c r="T68"/>
      <c r="U68"/>
      <c r="V68"/>
      <c r="W68"/>
      <c r="X68"/>
      <c r="Y68"/>
      <c r="Z68"/>
    </row>
    <row r="69" spans="1:26" s="8" customFormat="1">
      <c r="A69" s="2"/>
      <c r="E69" s="12"/>
      <c r="F69" s="12"/>
      <c r="G69" s="12"/>
      <c r="J69"/>
      <c r="K69"/>
      <c r="L69"/>
      <c r="M69"/>
      <c r="N69"/>
      <c r="O69"/>
      <c r="P69"/>
      <c r="Q69"/>
      <c r="R69"/>
      <c r="S69"/>
      <c r="T69"/>
      <c r="U69"/>
      <c r="V69"/>
      <c r="W69"/>
      <c r="X69"/>
      <c r="Y69"/>
      <c r="Z69"/>
    </row>
    <row r="70" spans="1:26" s="8" customFormat="1">
      <c r="A70" s="2"/>
      <c r="E70" s="12"/>
      <c r="F70" s="12"/>
      <c r="G70" s="12"/>
      <c r="J70"/>
      <c r="K70"/>
      <c r="L70"/>
      <c r="M70"/>
      <c r="N70"/>
      <c r="O70"/>
      <c r="P70"/>
      <c r="Q70"/>
      <c r="R70"/>
      <c r="S70"/>
      <c r="T70"/>
      <c r="U70"/>
      <c r="V70"/>
      <c r="W70"/>
      <c r="X70"/>
      <c r="Y70"/>
      <c r="Z70"/>
    </row>
  </sheetData>
  <sheetProtection algorithmName="SHA-512" hashValue="fU0hfe7o6ZlPy88YPSxzN78IfpTM5Zm4yWx+IRhHVZ61MfsFGE0gXPaV3N/KsTVHOytl16lkn5xGBfegaAZP0A==" saltValue="plTY26tqQtnxv3YoojfLKg==" spinCount="100000" sheet="1" selectLockedCells="1"/>
  <autoFilter ref="A6:H48" xr:uid="{34A46D6E-62D4-F04E-83FA-47E4AFA7B87F}"/>
  <mergeCells count="24">
    <mergeCell ref="J17:L17"/>
    <mergeCell ref="E14:F14"/>
    <mergeCell ref="A8:A10"/>
    <mergeCell ref="B8:B10"/>
    <mergeCell ref="C8:C10"/>
    <mergeCell ref="J8:K8"/>
    <mergeCell ref="J11:K11"/>
    <mergeCell ref="I8:I10"/>
    <mergeCell ref="J35:K35"/>
    <mergeCell ref="J36:K36"/>
    <mergeCell ref="I45:L47"/>
    <mergeCell ref="I48:L50"/>
    <mergeCell ref="D7:D11"/>
    <mergeCell ref="D13:D23"/>
    <mergeCell ref="D25:D30"/>
    <mergeCell ref="D32:D35"/>
    <mergeCell ref="E17:F17"/>
    <mergeCell ref="J20:L20"/>
    <mergeCell ref="J22:K22"/>
    <mergeCell ref="J23:K23"/>
    <mergeCell ref="J29:K29"/>
    <mergeCell ref="J30:K30"/>
    <mergeCell ref="E20:F20"/>
    <mergeCell ref="J14:L14"/>
  </mergeCells>
  <conditionalFormatting sqref="H7:H10">
    <cfRule type="cellIs" dxfId="1" priority="2" operator="equal">
      <formula>0</formula>
    </cfRule>
  </conditionalFormatting>
  <conditionalFormatting sqref="H11">
    <cfRule type="cellIs" dxfId="0" priority="1" operator="equal">
      <formula>0</formula>
    </cfRule>
  </conditionalFormatting>
  <dataValidations xWindow="824" yWindow="715" count="2">
    <dataValidation type="decimal" allowBlank="1" showInputMessage="1" showErrorMessage="1" promptTitle="Application de ce cas" prompt="Veuillez indiquer la part de l'ensemble des bâtiments concernés par ce cas. " sqref="G14 G17 G20" xr:uid="{0289E980-1E2D-4833-8FC3-CBAF30890A4C}">
      <formula1>0</formula1>
      <formula2>1</formula2>
    </dataValidation>
    <dataValidation type="list" allowBlank="1" showInputMessage="1" showErrorMessage="1" sqref="H20:I20 I17 H44:H46 I37:I43" xr:uid="{D747A4C7-1661-4A3C-A274-3AB2AD2C32C2}">
      <formula1>$W$17:$W$19</formula1>
    </dataValidation>
  </dataValidations>
  <printOptions gridLines="1"/>
  <pageMargins left="0.7" right="0.7" top="0.75" bottom="0.75" header="0.3" footer="0.3"/>
  <pageSetup paperSize="9" scale="48" fitToHeight="5" orientation="landscape" horizontalDpi="0" verticalDpi="0"/>
  <headerFooter>
    <oddHeader>&amp;L&amp;"Calibri,Normal"&amp;K000000ADEME ANNEXE M et V&amp;C&amp;"Calibri,Normal"&amp;K000000GRILLE D’EVALUATION PRESTATIONS AMO en matière de M et V &amp;R&amp;"Calibri,Normal"&amp;K000000Grille d'évaluation AMO.xlsx</oddHeader>
    <oddFooter>&amp;L&amp;"Calibri,Normal"&amp;K000000IBTECH D.Magnet, v1.0  1/2024&amp;R&amp;"Calibri,Normal"&amp;K000000&amp;P/&amp;N</oddFooter>
  </headerFooter>
  <extLst>
    <ext xmlns:x14="http://schemas.microsoft.com/office/spreadsheetml/2009/9/main" uri="{CCE6A557-97BC-4b89-ADB6-D9C93CAAB3DF}">
      <x14:dataValidations xmlns:xm="http://schemas.microsoft.com/office/excel/2006/main" xWindow="824" yWindow="715" count="21">
        <x14:dataValidation type="list" allowBlank="1" showInputMessage="1" showErrorMessage="1" promptTitle="EVALUATION PERFORMANCE POST" prompt="Veuillez indiquer si le mémoire technique comporte un détail des analyses et du rapport au MOA pour les rapports de performance ( contractuels et/ou intermédiaires)." xr:uid="{5553DABD-9A37-41E5-BCF4-13A79D06EDAE}">
          <x14:formula1>
            <xm:f>Codes!$A$47:$A$51</xm:f>
          </x14:formula1>
          <xm:sqref>F35</xm:sqref>
        </x14:dataValidation>
        <x14:dataValidation type="list" allowBlank="1" showInputMessage="1" showErrorMessage="1" promptTitle="POST TRAVAUX AAPE" xr:uid="{D2728232-E51A-44DD-9BB8-91E05C2F4350}">
          <x14:formula1>
            <xm:f>Codes!$G$37:$G$39</xm:f>
          </x14:formula1>
          <xm:sqref>F34</xm:sqref>
        </x14:dataValidation>
        <x14:dataValidation type="list" allowBlank="1" showInputMessage="1" showErrorMessage="1" promptTitle="POST ATTRIBUTION 4.2" prompt="Veuillez indiquer si le mémoire technique mentionne pour les services de M&amp;V post attribution du Marché, l'analyse au cours ou en fin d'études ( PRO/EXE) de l'entreprise une revue des Plande de M&amp;V de l'ESE." xr:uid="{9FC6E378-98C1-434C-B77F-8A71ECA3984B}">
          <x14:formula1>
            <xm:f>Codes!$E$37:$E$39</xm:f>
          </x14:formula1>
          <xm:sqref>F33</xm:sqref>
        </x14:dataValidation>
        <x14:dataValidation type="list" allowBlank="1" showInputMessage="1" showErrorMessage="1" promptTitle="PPI validation des modèles." prompt="Veuillez indiquer si le mémoire technique comporte, au niveau des analyses réalisées lors du Dialogue compétitif, la mention de l'analyse des modèles proposés par les entreprises consultées." xr:uid="{18B7E70A-5C96-47F4-B244-B2D5CB950EB6}">
          <x14:formula1>
            <xm:f>Codes!$C$37:$C$41</xm:f>
          </x14:formula1>
          <xm:sqref>F30</xm:sqref>
        </x14:dataValidation>
        <x14:dataValidation type="list" allowBlank="1" showInputMessage="1" showErrorMessage="1" promptTitle="PPI identification des FS" prompt="Veuillez indiquer si le mémoire technique indique spécifier les différents Facteurs Statiques relevés lors des Audits, ainsi que leurs valeurs contractuelles. " xr:uid="{D33E0BDD-E680-4B32-AD29-F9F456AD81A9}">
          <x14:formula1>
            <xm:f>Codes!$G$28:$G$31</xm:f>
          </x14:formula1>
          <xm:sqref>F28</xm:sqref>
        </x14:dataValidation>
        <x14:dataValidation type="list" allowBlank="1" showInputMessage="1" showErrorMessage="1" promptTitle="PPI Basede référence validée" prompt="Veuillez indiquer si la proposition de PPI ( selon le mémoire technique) comprendra ben les données de référence validées par l'AMO." xr:uid="{FD0C95F9-1BF2-45B8-902A-ACC1039FD6E5}">
          <x14:formula1>
            <xm:f>Codes!$E$28:$E$31</xm:f>
          </x14:formula1>
          <xm:sqref>F27</xm:sqref>
        </x14:dataValidation>
        <x14:dataValidation type="list" allowBlank="1" showInputMessage="1" showErrorMessage="1" promptTitle="Specifications M&amp;V dans le PPI" prompt="Veuillez indiquer si le mémoire technique de l'offre de prestations AMO, précise les points des chapitres 4.1.3 et 4.1.4 du Guide de M&amp;V. Sous forme de reprise intégrale ou sous une forme plus condensée ou restrictive." xr:uid="{DAA00308-38E4-4D23-8C0F-8E751092B1F3}">
          <x14:formula1>
            <xm:f>Codes!$C$28:$C$31</xm:f>
          </x14:formula1>
          <xm:sqref>F26</xm:sqref>
        </x14:dataValidation>
        <x14:dataValidation type="list" allowBlank="1" showInputMessage="1" showErrorMessage="1" promptTitle="Part PPI dans le mémoire AMO" prompt="Veuillez indiquer si des éléments ou un chapitre spécifique à la part M&amp;V du Programme Performanciel Initial qui sera communiqué aux Entreprises consultées pour le CPE, sont mentionnés explicitement dans le mémoire technique de l'offre de prestations AMO." xr:uid="{445318F8-0613-4269-98CE-7EF7534B226F}">
          <x14:formula1>
            <xm:f>Codes!$A$17:$A$19</xm:f>
          </x14:formula1>
          <xm:sqref>F25 F32</xm:sqref>
        </x14:dataValidation>
        <x14:dataValidation type="list" allowBlank="1" showInputMessage="1" showErrorMessage="1" promptTitle="Simulation référence" prompt="Veuillez indiquer dans ce CAS 4, si une simulation énergétique vous a été proposée et si celle ci est décrite comme devant être calibrée sur les mesures effectuées (post travaux) en termes de consommations et de facteurs pertinents et statiques." xr:uid="{BA3EF604-CB34-418F-BB92-BA13879282CE}">
          <x14:formula1>
            <xm:f>Codes!$A$28:$A$31</xm:f>
          </x14:formula1>
          <xm:sqref>F23</xm:sqref>
        </x14:dataValidation>
        <x14:dataValidation type="list" allowBlank="1" showInputMessage="1" showErrorMessage="1" promptTitle="Constitution d'une référence" prompt="Veuillez indiquer dans le CAS 4 si une étude paramétrique liés aux niveaux de services attendus ainsi qu'à un objectif de consommation exprimé sous forme de ratio en kWh/m2.an ou à un niveau d'émission de GES. Avec ajustement rétrospectif." xr:uid="{9BEE07F7-C42B-4CD5-879A-C6B633106CCA}">
          <x14:formula1>
            <xm:f>Codes!$G$17:$G$19</xm:f>
          </x14:formula1>
          <xm:sqref>F22</xm:sqref>
        </x14:dataValidation>
        <x14:dataValidation type="list" allowBlank="1" showInputMessage="1" showErrorMessage="1" promptTitle="audit détaillé proposé, décalage" prompt="Veuillez indiquer dans le CAS 4 si une stratégie d'audit détaillé vous a été proposée avec décalage dans le temps des travaux d'AAPE, afin de permettre une collection de données correcte." xr:uid="{4CA959AA-C5B0-425C-91D6-30CD8AF6CE23}">
          <x14:formula1>
            <xm:f>Codes!$G$17:$G$19</xm:f>
          </x14:formula1>
          <xm:sqref>F21</xm:sqref>
        </x14:dataValidation>
        <x14:dataValidation type="list" allowBlank="1" showInputMessage="1" showErrorMessage="1" promptTitle="audit détaillé proposé, décalage" prompt="Veuillez indiquer dans le CAS 3 si une stratégie d'audit succinct de stabilité des consommations de la période de référence vous a été proposée avec la mise en place d'un ajustement rétrospectif par l'ESE. " xr:uid="{8045C14C-9C76-4184-9153-B289A5209131}">
          <x14:formula1>
            <xm:f>Codes!$G$17:$G$19</xm:f>
          </x14:formula1>
          <xm:sqref>F19</xm:sqref>
        </x14:dataValidation>
        <x14:dataValidation type="list" allowBlank="1" showInputMessage="1" showErrorMessage="1" promptTitle="audit détaillé proposé, décalage" prompt="Veuillez indiquer dans le CAS 3 si une stratégie d'audit détaillé vous a été proposée avec décalage dans le temps des travaux d'AAPE, afin de permettre une collection de données correcte." xr:uid="{8B9616BA-C59E-4658-87CE-5C8DD7871C07}">
          <x14:formula1>
            <xm:f>Codes!$G$17:$G$19</xm:f>
          </x14:formula1>
          <xm:sqref>F18</xm:sqref>
        </x14:dataValidation>
        <x14:dataValidation type="list" allowBlank="1" showInputMessage="1" showErrorMessage="1" promptTitle="Analyse préalable data REFERENCE" prompt="Veuillez indiquer si la description de la prestation mentionne ou décrit l'analyse préalable des éléments du chapitre 4.1.2 du Guide M&amp;V CPE." xr:uid="{EBABB813-69BE-47E3-B611-0D8423A70ADE}">
          <x14:formula1>
            <xm:f>Codes!$E$17:$E$20</xm:f>
          </x14:formula1>
          <xm:sqref>F16</xm:sqref>
        </x14:dataValidation>
        <x14:dataValidation type="list" allowBlank="1" showInputMessage="1" showErrorMessage="1" promptTitle="Analyse préalable data REFERENCE" prompt="Veuilleu indiquer si la description de la prestation respecte le chapitre 4.1.1 du Guide M&amp;V CPE." xr:uid="{2634FDF4-6C8B-4771-8CF3-58280B0AB76E}">
          <x14:formula1>
            <xm:f>Codes!$C$17:$C$20</xm:f>
          </x14:formula1>
          <xm:sqref>F15</xm:sqref>
        </x14:dataValidation>
        <x14:dataValidation type="list" allowBlank="1" showInputMessage="1" showErrorMessage="1" promptTitle="Descriptif analyse REFERENCE" prompt="Veuillez indiquer s'il existe, dans l'offre de services AMO, un chapitre spécifique dédié à l'analyse des données de la situation de référence." xr:uid="{7E9EC866-FBAC-4FDE-8FAE-9355EE280091}">
          <x14:formula1>
            <xm:f>Codes!$A$17:$A$19</xm:f>
          </x14:formula1>
          <xm:sqref>F13</xm:sqref>
        </x14:dataValidation>
        <x14:dataValidation type="list" allowBlank="1" showInputMessage="1" showErrorMessage="1" promptTitle="EXPERIENCE PROJETS" prompt="Veuillez indiquer, pour le spécialiste M&amp;V , quelle est son expérience dans des projets similaires à celui qui fait l'objet de la consultation." xr:uid="{688CA337-CEF2-4150-B368-06E06ED12AAA}">
          <x14:formula1>
            <xm:f>Codes!$G$2:$G$10</xm:f>
          </x14:formula1>
          <xm:sqref>F8:F10</xm:sqref>
        </x14:dataValidation>
        <x14:dataValidation type="list" allowBlank="1" showInputMessage="1" showErrorMessage="1" promptTitle="Nbre de projets de M&amp;V" prompt="Veuillez indiquer le nombre de projets similaires déclarés par l'AMO pour son spécialiste M&amp;V dans l'activité déclarée au point précédent. " xr:uid="{6516E6F1-5DE6-4F74-9A64-AA0FF4EFDD76}">
          <x14:formula1>
            <xm:f>Codes!$I$2:$I$6</xm:f>
          </x14:formula1>
          <xm:sqref>F11</xm:sqref>
        </x14:dataValidation>
        <x14:dataValidation type="list" allowBlank="1" showInputMessage="1" showErrorMessage="1" promptTitle="PPI Spécification PMV général " xr:uid="{FD312114-4D57-42D8-B3D3-BE873C513B83}">
          <x14:formula1>
            <xm:f>Codes!$A$37:$A$39</xm:f>
          </x14:formula1>
          <xm:sqref>F29</xm:sqref>
        </x14:dataValidation>
        <x14:dataValidation type="list" allowBlank="1" showInputMessage="1" showErrorMessage="1" promptTitle="CERTIFICATION EN COURS ou PASSEE" prompt="Veuillez sélectionner le type de Certification de M&amp;V déclarée par l'AMO pour son spécialiste du sujet." xr:uid="{B3E4D488-8F9B-4E29-B61B-57069D58A6D7}">
          <x14:formula1>
            <xm:f>Codes!$C$2:$C$7</xm:f>
          </x14:formula1>
          <xm:sqref>F7</xm:sqref>
        </x14:dataValidation>
        <x14:dataValidation type="list" allowBlank="1" showInputMessage="1" showErrorMessage="1" promptTitle="POST ANNEE 1 AJUST.RETRO." prompt="Veuillez indiquer si le mémoire technique mentionne pour les services de M&amp;V post attribution du Marché, l'analyse en fin de première année de suivi par l'entreprise une revue des modèles d'ajustement rétrospectifs ainsi que des Plans de M&amp;V de l'ESE." xr:uid="{7C3C9048-B423-2D4E-8424-BCADF5C6A2EB}">
          <x14:formula1>
            <xm:f>Codes!$E$47:$E$50</xm:f>
          </x14:formula1>
          <xm:sqref>F36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3E139-7D02-CC45-9315-AB85E123A51E}">
  <sheetPr>
    <pageSetUpPr fitToPage="1"/>
  </sheetPr>
  <dimension ref="A2:AA59"/>
  <sheetViews>
    <sheetView zoomScale="55" zoomScaleNormal="55" workbookViewId="0">
      <selection activeCell="E5" sqref="E5"/>
    </sheetView>
  </sheetViews>
  <sheetFormatPr defaultColWidth="11" defaultRowHeight="15.95"/>
  <cols>
    <col min="1" max="1" width="13.875" customWidth="1"/>
    <col min="2" max="2" width="10.875" style="8"/>
    <col min="3" max="3" width="46" style="8" customWidth="1"/>
    <col min="4" max="4" width="41.875" style="8" customWidth="1"/>
    <col min="5" max="5" width="27.875" style="12" customWidth="1"/>
    <col min="6" max="7" width="51.875" style="12" customWidth="1"/>
    <col min="8" max="8" width="21.875" style="8" customWidth="1"/>
    <col min="9" max="9" width="21.875" customWidth="1"/>
    <col min="10" max="10" width="21.875" style="8" customWidth="1"/>
    <col min="21" max="24" width="0" hidden="1" customWidth="1"/>
    <col min="25" max="25" width="12.875" hidden="1" customWidth="1"/>
    <col min="26" max="27" width="20" hidden="1" customWidth="1"/>
    <col min="28" max="28" width="0" hidden="1" customWidth="1"/>
  </cols>
  <sheetData>
    <row r="2" spans="1:26" ht="29.1">
      <c r="A2" s="5" t="s">
        <v>72</v>
      </c>
      <c r="B2" s="7"/>
      <c r="C2" s="7"/>
      <c r="D2" s="7"/>
      <c r="F2" s="11"/>
    </row>
    <row r="3" spans="1:26">
      <c r="H3" s="6" t="s">
        <v>7</v>
      </c>
      <c r="I3" s="3"/>
      <c r="J3" s="6"/>
      <c r="K3" s="4"/>
      <c r="L3" s="4"/>
    </row>
    <row r="4" spans="1:26" s="3" customFormat="1">
      <c r="A4" s="6" t="s">
        <v>9</v>
      </c>
      <c r="B4" s="6" t="s">
        <v>10</v>
      </c>
      <c r="C4" s="6"/>
      <c r="D4" s="6" t="s">
        <v>12</v>
      </c>
      <c r="E4" s="13" t="s">
        <v>13</v>
      </c>
      <c r="F4" s="13" t="s">
        <v>14</v>
      </c>
      <c r="G4" s="13" t="s">
        <v>73</v>
      </c>
      <c r="H4" s="6" t="s">
        <v>16</v>
      </c>
      <c r="I4" s="6" t="s">
        <v>18</v>
      </c>
      <c r="J4" s="6" t="s">
        <v>19</v>
      </c>
      <c r="K4" s="4"/>
      <c r="L4" s="4"/>
      <c r="M4" s="4"/>
      <c r="N4" s="4"/>
      <c r="O4" s="4"/>
      <c r="P4" s="4"/>
      <c r="Q4" s="4"/>
      <c r="R4" s="4"/>
      <c r="S4" s="4"/>
      <c r="T4" s="4"/>
      <c r="X4" s="3" t="s">
        <v>17</v>
      </c>
      <c r="Y4" s="3" t="s">
        <v>18</v>
      </c>
      <c r="Z4" s="3" t="s">
        <v>19</v>
      </c>
    </row>
    <row r="5" spans="1:26" ht="68.099999999999994">
      <c r="A5" s="9">
        <v>1</v>
      </c>
      <c r="B5" s="9" t="s">
        <v>20</v>
      </c>
      <c r="D5" s="9" t="s">
        <v>74</v>
      </c>
      <c r="E5" s="14" t="s">
        <v>75</v>
      </c>
      <c r="F5" s="14" t="s">
        <v>76</v>
      </c>
      <c r="G5" s="14" t="s">
        <v>77</v>
      </c>
      <c r="X5" t="s">
        <v>78</v>
      </c>
      <c r="Y5" s="1" t="s">
        <v>79</v>
      </c>
      <c r="Z5" t="s">
        <v>80</v>
      </c>
    </row>
    <row r="6" spans="1:26" ht="51">
      <c r="A6" s="9">
        <v>2</v>
      </c>
      <c r="B6" s="9" t="s">
        <v>20</v>
      </c>
      <c r="C6" s="9"/>
      <c r="D6" s="9" t="s">
        <v>81</v>
      </c>
      <c r="E6" s="14" t="s">
        <v>82</v>
      </c>
      <c r="F6" s="14" t="s">
        <v>83</v>
      </c>
      <c r="G6" s="14" t="s">
        <v>84</v>
      </c>
      <c r="X6" t="s">
        <v>85</v>
      </c>
      <c r="Y6" t="s">
        <v>86</v>
      </c>
      <c r="Z6" t="s">
        <v>87</v>
      </c>
    </row>
    <row r="7" spans="1:26" ht="84.95">
      <c r="A7" s="9">
        <v>3</v>
      </c>
      <c r="B7" s="10" t="s">
        <v>20</v>
      </c>
      <c r="C7" s="10"/>
      <c r="D7" s="10" t="s">
        <v>88</v>
      </c>
      <c r="E7" s="14" t="s">
        <v>89</v>
      </c>
      <c r="F7" s="14" t="s">
        <v>90</v>
      </c>
      <c r="G7" s="14" t="s">
        <v>91</v>
      </c>
      <c r="X7" t="s">
        <v>92</v>
      </c>
      <c r="Y7" t="s">
        <v>92</v>
      </c>
      <c r="Z7" t="s">
        <v>92</v>
      </c>
    </row>
    <row r="8" spans="1:26" ht="102">
      <c r="A8" s="9">
        <v>4</v>
      </c>
      <c r="B8" s="9" t="s">
        <v>20</v>
      </c>
      <c r="C8" s="9"/>
      <c r="D8" s="9" t="s">
        <v>93</v>
      </c>
      <c r="E8" s="14" t="s">
        <v>94</v>
      </c>
      <c r="F8" s="14" t="s">
        <v>95</v>
      </c>
      <c r="G8" s="14" t="s">
        <v>96</v>
      </c>
    </row>
    <row r="9" spans="1:26" ht="102">
      <c r="A9" s="9">
        <v>5</v>
      </c>
      <c r="B9" s="9" t="s">
        <v>20</v>
      </c>
      <c r="C9" s="9"/>
      <c r="D9" s="9" t="s">
        <v>97</v>
      </c>
      <c r="E9" s="14" t="s">
        <v>98</v>
      </c>
      <c r="F9" s="14" t="s">
        <v>99</v>
      </c>
      <c r="G9" s="14" t="s">
        <v>100</v>
      </c>
    </row>
    <row r="10" spans="1:26" ht="68.099999999999994">
      <c r="A10" s="9">
        <v>6</v>
      </c>
      <c r="B10" s="9" t="s">
        <v>20</v>
      </c>
      <c r="C10" s="9"/>
      <c r="D10" s="10" t="s">
        <v>101</v>
      </c>
      <c r="E10" s="14" t="s">
        <v>102</v>
      </c>
      <c r="F10" s="14" t="s">
        <v>103</v>
      </c>
      <c r="G10" s="14" t="s">
        <v>104</v>
      </c>
    </row>
    <row r="11" spans="1:26" ht="84.95">
      <c r="A11" s="9">
        <v>7</v>
      </c>
      <c r="B11" s="9" t="s">
        <v>20</v>
      </c>
      <c r="C11" s="9"/>
      <c r="D11" s="10" t="s">
        <v>105</v>
      </c>
      <c r="E11" s="14" t="s">
        <v>106</v>
      </c>
      <c r="F11" s="14" t="s">
        <v>107</v>
      </c>
      <c r="G11" s="14" t="s">
        <v>108</v>
      </c>
    </row>
    <row r="12" spans="1:26" ht="84.95">
      <c r="A12" s="9">
        <v>8</v>
      </c>
      <c r="B12" s="9" t="s">
        <v>20</v>
      </c>
      <c r="C12" s="9"/>
      <c r="D12" s="10" t="s">
        <v>109</v>
      </c>
      <c r="E12" s="14" t="s">
        <v>110</v>
      </c>
      <c r="F12" s="14" t="s">
        <v>111</v>
      </c>
      <c r="G12" s="14" t="s">
        <v>112</v>
      </c>
    </row>
    <row r="13" spans="1:26" ht="135.94999999999999">
      <c r="A13" s="9">
        <v>9</v>
      </c>
      <c r="B13" s="9" t="s">
        <v>20</v>
      </c>
      <c r="C13" s="9"/>
      <c r="D13" s="10" t="s">
        <v>113</v>
      </c>
      <c r="E13" s="14" t="s">
        <v>114</v>
      </c>
      <c r="F13" s="14" t="s">
        <v>115</v>
      </c>
      <c r="G13" s="14" t="s">
        <v>116</v>
      </c>
    </row>
    <row r="14" spans="1:26" ht="135.94999999999999">
      <c r="A14" s="9">
        <v>10</v>
      </c>
      <c r="B14" s="9" t="s">
        <v>20</v>
      </c>
      <c r="C14" s="9"/>
      <c r="D14" s="10" t="s">
        <v>117</v>
      </c>
      <c r="E14" s="14" t="s">
        <v>118</v>
      </c>
      <c r="F14" s="14" t="s">
        <v>119</v>
      </c>
      <c r="G14" s="14" t="s">
        <v>120</v>
      </c>
    </row>
    <row r="15" spans="1:26" ht="84.95">
      <c r="A15" s="9">
        <v>11</v>
      </c>
      <c r="B15" s="9" t="s">
        <v>20</v>
      </c>
      <c r="C15" s="9"/>
      <c r="D15" s="9" t="s">
        <v>121</v>
      </c>
      <c r="E15" s="14" t="s">
        <v>122</v>
      </c>
      <c r="F15" s="14" t="s">
        <v>123</v>
      </c>
      <c r="G15" s="14" t="s">
        <v>120</v>
      </c>
    </row>
    <row r="16" spans="1:26" ht="119.1">
      <c r="A16" s="9">
        <v>12</v>
      </c>
      <c r="B16" s="9" t="s">
        <v>20</v>
      </c>
      <c r="C16" s="9"/>
      <c r="D16" s="10" t="s">
        <v>124</v>
      </c>
      <c r="E16" s="14" t="s">
        <v>125</v>
      </c>
      <c r="F16" s="14" t="s">
        <v>126</v>
      </c>
      <c r="G16" s="14" t="s">
        <v>127</v>
      </c>
    </row>
    <row r="17" spans="1:10">
      <c r="A17" s="68" t="s">
        <v>128</v>
      </c>
      <c r="B17" s="68"/>
      <c r="C17" s="68"/>
      <c r="D17" s="68"/>
      <c r="E17" s="68"/>
      <c r="F17" s="68"/>
      <c r="G17" s="68"/>
      <c r="H17" s="68"/>
      <c r="I17" s="68"/>
      <c r="J17" s="68"/>
    </row>
    <row r="18" spans="1:10" ht="170.1">
      <c r="A18" s="9">
        <v>13</v>
      </c>
      <c r="B18" s="9" t="s">
        <v>49</v>
      </c>
      <c r="C18" s="9"/>
      <c r="D18" s="10" t="s">
        <v>129</v>
      </c>
      <c r="E18" s="14" t="s">
        <v>130</v>
      </c>
      <c r="F18" s="14" t="s">
        <v>131</v>
      </c>
      <c r="G18" s="14" t="s">
        <v>132</v>
      </c>
    </row>
    <row r="19" spans="1:10" ht="84.95">
      <c r="A19" s="9">
        <v>14</v>
      </c>
      <c r="B19" s="9" t="s">
        <v>49</v>
      </c>
      <c r="C19" s="9"/>
      <c r="D19" s="10" t="s">
        <v>133</v>
      </c>
      <c r="E19" s="14" t="s">
        <v>134</v>
      </c>
      <c r="F19" s="14" t="s">
        <v>135</v>
      </c>
      <c r="G19" s="14" t="s">
        <v>136</v>
      </c>
    </row>
    <row r="20" spans="1:10" ht="68.099999999999994">
      <c r="A20" s="9">
        <v>15</v>
      </c>
      <c r="B20" s="9" t="s">
        <v>49</v>
      </c>
      <c r="C20" s="9"/>
      <c r="D20" s="10" t="s">
        <v>133</v>
      </c>
      <c r="E20" s="14" t="s">
        <v>137</v>
      </c>
      <c r="F20" s="14" t="s">
        <v>138</v>
      </c>
      <c r="G20" s="14" t="s">
        <v>139</v>
      </c>
    </row>
    <row r="21" spans="1:10" ht="51">
      <c r="A21" s="9">
        <v>16</v>
      </c>
      <c r="B21" s="9" t="s">
        <v>49</v>
      </c>
      <c r="C21" s="9"/>
      <c r="D21" s="10" t="s">
        <v>133</v>
      </c>
      <c r="E21" s="14" t="s">
        <v>140</v>
      </c>
      <c r="F21" s="14" t="s">
        <v>141</v>
      </c>
      <c r="G21" s="14" t="s">
        <v>142</v>
      </c>
    </row>
    <row r="22" spans="1:10" ht="84.95">
      <c r="A22" s="9">
        <v>17</v>
      </c>
      <c r="B22" s="9" t="s">
        <v>49</v>
      </c>
      <c r="C22" s="9"/>
      <c r="D22" s="10" t="s">
        <v>133</v>
      </c>
      <c r="E22" s="14" t="s">
        <v>140</v>
      </c>
      <c r="F22" s="14" t="s">
        <v>143</v>
      </c>
      <c r="G22" s="15" t="s">
        <v>144</v>
      </c>
    </row>
    <row r="23" spans="1:10" ht="68.099999999999994">
      <c r="A23" s="9">
        <v>18</v>
      </c>
      <c r="B23" s="9" t="s">
        <v>49</v>
      </c>
      <c r="C23" s="9"/>
      <c r="D23" s="10" t="s">
        <v>133</v>
      </c>
      <c r="E23" s="14" t="s">
        <v>145</v>
      </c>
      <c r="F23" s="14" t="s">
        <v>146</v>
      </c>
      <c r="G23" s="15" t="s">
        <v>147</v>
      </c>
    </row>
    <row r="24" spans="1:10" ht="33.950000000000003">
      <c r="A24" s="9">
        <v>19</v>
      </c>
      <c r="B24" s="9" t="s">
        <v>49</v>
      </c>
      <c r="C24" s="9"/>
      <c r="D24" s="10" t="s">
        <v>133</v>
      </c>
      <c r="E24" s="14" t="s">
        <v>140</v>
      </c>
      <c r="F24" s="14" t="s">
        <v>148</v>
      </c>
      <c r="G24" s="15" t="s">
        <v>149</v>
      </c>
    </row>
    <row r="25" spans="1:10" ht="51">
      <c r="A25" s="9">
        <v>20</v>
      </c>
      <c r="B25" s="9" t="s">
        <v>49</v>
      </c>
      <c r="C25" s="9"/>
      <c r="D25" s="10" t="s">
        <v>133</v>
      </c>
      <c r="E25" s="14" t="s">
        <v>140</v>
      </c>
      <c r="F25" s="14" t="s">
        <v>150</v>
      </c>
      <c r="G25" s="15" t="s">
        <v>151</v>
      </c>
    </row>
    <row r="26" spans="1:10" ht="33.950000000000003">
      <c r="A26" s="9">
        <v>21</v>
      </c>
      <c r="B26" s="9" t="s">
        <v>152</v>
      </c>
      <c r="C26" s="9"/>
      <c r="D26" s="10" t="s">
        <v>153</v>
      </c>
      <c r="E26" s="14" t="s">
        <v>154</v>
      </c>
      <c r="F26" s="14" t="s">
        <v>155</v>
      </c>
      <c r="G26" s="15" t="s">
        <v>156</v>
      </c>
    </row>
    <row r="27" spans="1:10" ht="68.099999999999994">
      <c r="A27" s="9">
        <v>22</v>
      </c>
      <c r="B27" s="9" t="s">
        <v>49</v>
      </c>
      <c r="C27" s="9"/>
      <c r="D27" s="10" t="s">
        <v>153</v>
      </c>
      <c r="E27" s="14" t="s">
        <v>154</v>
      </c>
      <c r="F27" s="14" t="s">
        <v>157</v>
      </c>
      <c r="G27" s="15" t="s">
        <v>156</v>
      </c>
    </row>
    <row r="28" spans="1:10" ht="84.95">
      <c r="A28" s="9">
        <v>23</v>
      </c>
      <c r="B28" s="9" t="s">
        <v>49</v>
      </c>
      <c r="C28" s="9"/>
      <c r="D28" s="10" t="s">
        <v>153</v>
      </c>
      <c r="E28" s="14" t="s">
        <v>154</v>
      </c>
      <c r="F28" s="14" t="s">
        <v>158</v>
      </c>
      <c r="G28" s="15" t="s">
        <v>156</v>
      </c>
    </row>
    <row r="29" spans="1:10" ht="119.1">
      <c r="A29" s="9">
        <v>24</v>
      </c>
      <c r="B29" s="9" t="s">
        <v>49</v>
      </c>
      <c r="C29" s="9"/>
      <c r="D29" s="10" t="s">
        <v>159</v>
      </c>
      <c r="E29" s="14" t="s">
        <v>160</v>
      </c>
      <c r="F29" s="14" t="s">
        <v>161</v>
      </c>
      <c r="G29" s="15" t="s">
        <v>162</v>
      </c>
    </row>
    <row r="30" spans="1:10" ht="51">
      <c r="A30" s="9">
        <v>25</v>
      </c>
      <c r="B30" s="9" t="s">
        <v>49</v>
      </c>
      <c r="C30" s="9"/>
      <c r="D30" s="10" t="s">
        <v>163</v>
      </c>
      <c r="E30" s="14" t="s">
        <v>164</v>
      </c>
      <c r="F30" s="14" t="s">
        <v>165</v>
      </c>
      <c r="G30" s="15" t="s">
        <v>166</v>
      </c>
    </row>
    <row r="31" spans="1:10" ht="84.95">
      <c r="A31" s="9">
        <v>26</v>
      </c>
      <c r="B31" s="9" t="s">
        <v>49</v>
      </c>
      <c r="C31" s="9"/>
      <c r="D31" s="10" t="s">
        <v>163</v>
      </c>
      <c r="E31" s="14" t="s">
        <v>167</v>
      </c>
      <c r="F31" s="14" t="s">
        <v>168</v>
      </c>
      <c r="G31" s="15" t="s">
        <v>166</v>
      </c>
    </row>
    <row r="32" spans="1:10" ht="84.95">
      <c r="A32" s="9">
        <v>27</v>
      </c>
      <c r="B32" s="9" t="s">
        <v>49</v>
      </c>
      <c r="C32" s="9"/>
      <c r="D32" s="10" t="s">
        <v>169</v>
      </c>
      <c r="E32" s="14" t="s">
        <v>170</v>
      </c>
      <c r="F32" s="14" t="s">
        <v>171</v>
      </c>
      <c r="G32" s="15" t="s">
        <v>172</v>
      </c>
    </row>
    <row r="33" spans="1:7" ht="102">
      <c r="A33" s="9">
        <v>28</v>
      </c>
      <c r="B33" s="9" t="s">
        <v>49</v>
      </c>
      <c r="C33" s="9"/>
      <c r="D33" s="10" t="s">
        <v>173</v>
      </c>
      <c r="E33" s="14" t="s">
        <v>174</v>
      </c>
      <c r="F33" s="14" t="s">
        <v>175</v>
      </c>
      <c r="G33" s="15" t="s">
        <v>172</v>
      </c>
    </row>
    <row r="34" spans="1:7" ht="102">
      <c r="A34" s="9">
        <v>29</v>
      </c>
      <c r="B34" s="9" t="s">
        <v>49</v>
      </c>
      <c r="C34" s="9"/>
      <c r="D34" s="10" t="s">
        <v>176</v>
      </c>
      <c r="E34" s="14" t="s">
        <v>177</v>
      </c>
      <c r="F34" s="14" t="s">
        <v>178</v>
      </c>
      <c r="G34" s="15" t="s">
        <v>172</v>
      </c>
    </row>
    <row r="35" spans="1:7" ht="68.099999999999994">
      <c r="A35" s="9">
        <v>30</v>
      </c>
      <c r="B35" s="9" t="s">
        <v>49</v>
      </c>
      <c r="C35" s="9"/>
      <c r="D35" s="10" t="s">
        <v>176</v>
      </c>
      <c r="E35" s="14" t="s">
        <v>179</v>
      </c>
      <c r="F35" s="14" t="s">
        <v>180</v>
      </c>
      <c r="G35" s="15" t="s">
        <v>172</v>
      </c>
    </row>
    <row r="36" spans="1:7">
      <c r="A36" s="2"/>
    </row>
    <row r="37" spans="1:7">
      <c r="A37" s="2"/>
    </row>
    <row r="38" spans="1:7">
      <c r="A38" s="2"/>
    </row>
    <row r="39" spans="1:7">
      <c r="A39" s="2"/>
    </row>
    <row r="40" spans="1:7">
      <c r="A40" s="2"/>
    </row>
    <row r="41" spans="1:7">
      <c r="A41" s="2"/>
    </row>
    <row r="42" spans="1:7">
      <c r="A42" s="2"/>
    </row>
    <row r="43" spans="1:7">
      <c r="A43" s="2"/>
    </row>
    <row r="44" spans="1:7">
      <c r="A44" s="2"/>
    </row>
    <row r="45" spans="1:7">
      <c r="A45" s="2"/>
    </row>
    <row r="46" spans="1:7">
      <c r="A46" s="2"/>
    </row>
    <row r="47" spans="1:7">
      <c r="A47" s="2"/>
    </row>
    <row r="48" spans="1:7">
      <c r="A48" s="2"/>
    </row>
    <row r="49" spans="1:1">
      <c r="A49" s="2"/>
    </row>
    <row r="50" spans="1:1">
      <c r="A50" s="2"/>
    </row>
    <row r="51" spans="1:1">
      <c r="A51" s="2"/>
    </row>
    <row r="52" spans="1:1">
      <c r="A52" s="2"/>
    </row>
    <row r="53" spans="1:1">
      <c r="A53" s="2"/>
    </row>
    <row r="54" spans="1:1">
      <c r="A54" s="2"/>
    </row>
    <row r="55" spans="1:1">
      <c r="A55" s="2"/>
    </row>
    <row r="56" spans="1:1">
      <c r="A56" s="2"/>
    </row>
    <row r="57" spans="1:1">
      <c r="A57" s="2"/>
    </row>
    <row r="58" spans="1:1">
      <c r="A58" s="2"/>
    </row>
    <row r="59" spans="1:1">
      <c r="A59" s="2"/>
    </row>
  </sheetData>
  <autoFilter ref="A4:J37" xr:uid="{34A46D6E-62D4-F04E-83FA-47E4AFA7B87F}"/>
  <mergeCells count="1">
    <mergeCell ref="A17:J17"/>
  </mergeCells>
  <dataValidations count="3">
    <dataValidation type="list" allowBlank="1" showInputMessage="1" showErrorMessage="1" sqref="J5:J16 J18:J35" xr:uid="{86EC7AF4-335B-7D4D-8DD5-8BBEF97E34F8}">
      <formula1>$Z$5:$Z$8</formula1>
    </dataValidation>
    <dataValidation type="list" allowBlank="1" showInputMessage="1" showErrorMessage="1" sqref="I23:I35 I5:I16" xr:uid="{6B8EFD8B-65D1-AF49-85A9-632D29A41B2E}">
      <formula1>$Y$5:$Y$8</formula1>
    </dataValidation>
    <dataValidation type="list" allowBlank="1" showInputMessage="1" showErrorMessage="1" sqref="H5:H16 H18:H35" xr:uid="{35F93BED-661B-7B42-A584-FEFB6E02CEF4}">
      <formula1>$X$5:$X$8</formula1>
    </dataValidation>
  </dataValidations>
  <printOptions gridLines="1"/>
  <pageMargins left="0.7" right="0.7" top="0.75" bottom="0.75" header="0.3" footer="0.3"/>
  <pageSetup paperSize="9" scale="48" fitToHeight="5" orientation="landscape" horizontalDpi="0" verticalDpi="0"/>
  <headerFooter>
    <oddHeader>&amp;L&amp;"Calibri,Normal"&amp;K000000ADEME ANNEXE M et V&amp;C&amp;"Calibri,Normal"&amp;K000000GRILLE D’EVALUATION PRESTATIONS AMO en matière de M et V &amp;R&amp;"Calibri,Normal"&amp;K000000Grille d'évaluation AMO.xlsx</oddHeader>
    <oddFooter>&amp;L&amp;"Calibri,Normal"&amp;K000000IBTECH D.Magnet, v1.0  1/2024&amp;R&amp;"Calibri,Normal"&amp;K000000&amp;P/&amp;N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F52C7-9D94-544E-81E6-E5DBCAD4F2B1}">
  <dimension ref="A1:J51"/>
  <sheetViews>
    <sheetView zoomScale="70" zoomScaleNormal="70" workbookViewId="0">
      <selection activeCell="G3" sqref="G2:G8"/>
    </sheetView>
  </sheetViews>
  <sheetFormatPr defaultColWidth="11" defaultRowHeight="15.95"/>
  <cols>
    <col min="1" max="1" width="40" customWidth="1"/>
    <col min="2" max="2" width="13" customWidth="1"/>
    <col min="3" max="3" width="53.5" customWidth="1"/>
    <col min="4" max="4" width="11.5" customWidth="1"/>
    <col min="5" max="5" width="63.375" customWidth="1"/>
    <col min="6" max="6" width="11.625" customWidth="1"/>
    <col min="7" max="7" width="44" customWidth="1"/>
    <col min="8" max="8" width="13.625" customWidth="1"/>
    <col min="9" max="9" width="21.625" customWidth="1"/>
  </cols>
  <sheetData>
    <row r="1" spans="1:10" s="20" customFormat="1">
      <c r="A1" s="20" t="s">
        <v>181</v>
      </c>
      <c r="B1" s="20" t="s">
        <v>182</v>
      </c>
      <c r="C1" s="20" t="s">
        <v>183</v>
      </c>
      <c r="D1" s="20" t="s">
        <v>184</v>
      </c>
      <c r="E1" s="20" t="s">
        <v>185</v>
      </c>
      <c r="F1" s="20" t="s">
        <v>186</v>
      </c>
      <c r="G1" s="20" t="s">
        <v>187</v>
      </c>
      <c r="H1" s="20" t="s">
        <v>188</v>
      </c>
      <c r="I1" s="20" t="s">
        <v>189</v>
      </c>
    </row>
    <row r="2" spans="1:10">
      <c r="A2" t="s">
        <v>190</v>
      </c>
      <c r="B2">
        <v>4</v>
      </c>
      <c r="C2" t="s">
        <v>191</v>
      </c>
      <c r="D2">
        <v>4</v>
      </c>
      <c r="E2" t="s">
        <v>192</v>
      </c>
      <c r="F2">
        <v>4</v>
      </c>
      <c r="G2" t="s">
        <v>193</v>
      </c>
      <c r="H2">
        <v>3</v>
      </c>
      <c r="I2" t="s">
        <v>194</v>
      </c>
      <c r="J2">
        <v>4</v>
      </c>
    </row>
    <row r="3" spans="1:10">
      <c r="A3" t="s">
        <v>195</v>
      </c>
      <c r="B3">
        <v>3.5</v>
      </c>
      <c r="C3" t="s">
        <v>196</v>
      </c>
      <c r="D3">
        <v>3</v>
      </c>
      <c r="E3" t="s">
        <v>197</v>
      </c>
      <c r="F3">
        <v>1</v>
      </c>
      <c r="G3" t="s">
        <v>198</v>
      </c>
      <c r="H3">
        <v>3.5</v>
      </c>
      <c r="I3" t="s">
        <v>199</v>
      </c>
      <c r="J3">
        <v>3.5</v>
      </c>
    </row>
    <row r="4" spans="1:10">
      <c r="A4" t="s">
        <v>200</v>
      </c>
      <c r="B4">
        <v>2</v>
      </c>
      <c r="C4" t="s">
        <v>201</v>
      </c>
      <c r="D4">
        <v>0.5</v>
      </c>
      <c r="G4" t="s">
        <v>202</v>
      </c>
      <c r="H4">
        <v>3</v>
      </c>
      <c r="I4" t="s">
        <v>203</v>
      </c>
      <c r="J4">
        <v>3</v>
      </c>
    </row>
    <row r="5" spans="1:10">
      <c r="A5" t="s">
        <v>204</v>
      </c>
      <c r="B5">
        <v>3.5</v>
      </c>
      <c r="C5" t="s">
        <v>23</v>
      </c>
      <c r="D5">
        <v>0</v>
      </c>
      <c r="G5" t="s">
        <v>205</v>
      </c>
      <c r="H5">
        <v>3</v>
      </c>
      <c r="I5" t="s">
        <v>206</v>
      </c>
      <c r="J5">
        <v>2</v>
      </c>
    </row>
    <row r="6" spans="1:10">
      <c r="A6" t="s">
        <v>207</v>
      </c>
      <c r="B6">
        <v>3</v>
      </c>
      <c r="E6" s="16"/>
      <c r="F6" s="16"/>
      <c r="G6" t="s">
        <v>208</v>
      </c>
      <c r="H6">
        <v>3</v>
      </c>
      <c r="I6">
        <v>0</v>
      </c>
      <c r="J6">
        <v>0</v>
      </c>
    </row>
    <row r="7" spans="1:10">
      <c r="A7" t="s">
        <v>209</v>
      </c>
      <c r="B7">
        <v>3</v>
      </c>
      <c r="C7" s="16"/>
      <c r="D7" s="16"/>
      <c r="E7" s="16"/>
      <c r="F7" s="16"/>
      <c r="G7" t="s">
        <v>210</v>
      </c>
      <c r="H7">
        <v>3</v>
      </c>
    </row>
    <row r="8" spans="1:10">
      <c r="A8" t="s">
        <v>211</v>
      </c>
      <c r="B8">
        <v>3.5</v>
      </c>
      <c r="G8" t="s">
        <v>212</v>
      </c>
      <c r="H8">
        <v>2</v>
      </c>
    </row>
    <row r="9" spans="1:10">
      <c r="A9" t="s">
        <v>213</v>
      </c>
      <c r="B9">
        <v>0</v>
      </c>
      <c r="G9" t="s">
        <v>214</v>
      </c>
      <c r="H9">
        <v>4</v>
      </c>
    </row>
    <row r="10" spans="1:10">
      <c r="A10" s="16" t="s">
        <v>23</v>
      </c>
      <c r="B10">
        <v>0</v>
      </c>
      <c r="G10" s="16" t="s">
        <v>23</v>
      </c>
      <c r="H10">
        <v>0</v>
      </c>
    </row>
    <row r="11" spans="1:10">
      <c r="B11" s="16"/>
    </row>
    <row r="16" spans="1:10" s="20" customFormat="1">
      <c r="A16" s="20" t="s">
        <v>215</v>
      </c>
      <c r="C16" s="20" t="s">
        <v>216</v>
      </c>
      <c r="E16" s="20" t="s">
        <v>217</v>
      </c>
      <c r="G16" s="20" t="s">
        <v>218</v>
      </c>
    </row>
    <row r="17" spans="1:8">
      <c r="A17" t="s">
        <v>30</v>
      </c>
      <c r="B17">
        <v>1</v>
      </c>
      <c r="C17" s="35" t="s">
        <v>219</v>
      </c>
      <c r="D17">
        <v>4</v>
      </c>
      <c r="E17" s="35" t="s">
        <v>36</v>
      </c>
      <c r="F17">
        <v>4</v>
      </c>
      <c r="G17" t="s">
        <v>40</v>
      </c>
      <c r="H17">
        <v>4</v>
      </c>
    </row>
    <row r="18" spans="1:8">
      <c r="A18" t="s">
        <v>220</v>
      </c>
      <c r="B18">
        <v>0</v>
      </c>
      <c r="C18" t="s">
        <v>221</v>
      </c>
      <c r="D18">
        <v>2</v>
      </c>
      <c r="E18" s="35" t="s">
        <v>222</v>
      </c>
      <c r="F18">
        <v>3</v>
      </c>
      <c r="G18" t="s">
        <v>220</v>
      </c>
      <c r="H18">
        <v>0</v>
      </c>
    </row>
    <row r="19" spans="1:8">
      <c r="A19" t="s">
        <v>223</v>
      </c>
      <c r="B19">
        <v>0.5</v>
      </c>
      <c r="C19" t="s">
        <v>34</v>
      </c>
      <c r="D19">
        <v>0.5</v>
      </c>
      <c r="E19" s="35" t="s">
        <v>224</v>
      </c>
      <c r="F19">
        <v>2</v>
      </c>
      <c r="G19" t="s">
        <v>46</v>
      </c>
      <c r="H19">
        <v>0</v>
      </c>
    </row>
    <row r="20" spans="1:8">
      <c r="C20" t="s">
        <v>225</v>
      </c>
      <c r="D20">
        <v>0</v>
      </c>
      <c r="E20" t="s">
        <v>225</v>
      </c>
      <c r="F20">
        <v>0</v>
      </c>
    </row>
    <row r="27" spans="1:8">
      <c r="A27" s="20" t="s">
        <v>226</v>
      </c>
      <c r="B27" s="20"/>
      <c r="C27" s="20" t="s">
        <v>227</v>
      </c>
      <c r="D27" s="20"/>
      <c r="E27" s="22" t="s">
        <v>228</v>
      </c>
      <c r="F27" s="22"/>
      <c r="G27" s="22" t="s">
        <v>229</v>
      </c>
      <c r="H27" s="22"/>
    </row>
    <row r="28" spans="1:8">
      <c r="A28" s="35" t="s">
        <v>230</v>
      </c>
      <c r="B28">
        <v>4</v>
      </c>
      <c r="C28" s="35" t="s">
        <v>231</v>
      </c>
      <c r="D28">
        <v>4</v>
      </c>
      <c r="E28" t="s">
        <v>232</v>
      </c>
      <c r="F28">
        <v>4</v>
      </c>
      <c r="G28" t="s">
        <v>233</v>
      </c>
      <c r="H28">
        <v>4</v>
      </c>
    </row>
    <row r="29" spans="1:8">
      <c r="A29" s="35" t="s">
        <v>234</v>
      </c>
      <c r="B29">
        <v>2</v>
      </c>
      <c r="C29" s="35" t="s">
        <v>235</v>
      </c>
      <c r="D29">
        <v>2</v>
      </c>
      <c r="E29" t="s">
        <v>236</v>
      </c>
      <c r="F29">
        <v>2</v>
      </c>
      <c r="G29" t="s">
        <v>237</v>
      </c>
      <c r="H29">
        <v>3</v>
      </c>
    </row>
    <row r="30" spans="1:8">
      <c r="A30" t="s">
        <v>48</v>
      </c>
      <c r="B30">
        <v>0.5</v>
      </c>
      <c r="C30" s="35" t="s">
        <v>238</v>
      </c>
      <c r="D30">
        <v>1</v>
      </c>
      <c r="E30" t="s">
        <v>239</v>
      </c>
      <c r="F30">
        <v>1</v>
      </c>
      <c r="G30" t="s">
        <v>240</v>
      </c>
      <c r="H30">
        <v>1</v>
      </c>
    </row>
    <row r="31" spans="1:8">
      <c r="A31" t="s">
        <v>46</v>
      </c>
      <c r="B31">
        <v>0</v>
      </c>
      <c r="C31" t="s">
        <v>53</v>
      </c>
      <c r="D31">
        <v>0</v>
      </c>
      <c r="E31" t="s">
        <v>55</v>
      </c>
      <c r="F31">
        <v>0</v>
      </c>
      <c r="G31" t="s">
        <v>55</v>
      </c>
      <c r="H31">
        <v>0</v>
      </c>
    </row>
    <row r="36" spans="1:8">
      <c r="A36" s="22" t="s">
        <v>241</v>
      </c>
      <c r="B36" s="22"/>
      <c r="C36" s="22" t="s">
        <v>242</v>
      </c>
      <c r="D36" s="22"/>
      <c r="E36" s="22" t="s">
        <v>243</v>
      </c>
      <c r="F36" s="22"/>
      <c r="G36" s="22" t="s">
        <v>244</v>
      </c>
      <c r="H36" s="22"/>
    </row>
    <row r="37" spans="1:8">
      <c r="A37" t="s">
        <v>245</v>
      </c>
      <c r="B37">
        <v>4</v>
      </c>
      <c r="C37" s="35" t="s">
        <v>246</v>
      </c>
      <c r="D37">
        <v>4</v>
      </c>
      <c r="E37" t="s">
        <v>64</v>
      </c>
      <c r="F37">
        <v>4</v>
      </c>
      <c r="G37" t="s">
        <v>66</v>
      </c>
      <c r="H37">
        <v>4</v>
      </c>
    </row>
    <row r="38" spans="1:8">
      <c r="A38" t="s">
        <v>58</v>
      </c>
      <c r="B38">
        <v>3</v>
      </c>
      <c r="C38" s="35" t="s">
        <v>247</v>
      </c>
      <c r="D38">
        <v>2</v>
      </c>
      <c r="E38" t="s">
        <v>248</v>
      </c>
      <c r="F38">
        <v>2</v>
      </c>
      <c r="G38" s="35" t="s">
        <v>249</v>
      </c>
      <c r="H38">
        <v>2</v>
      </c>
    </row>
    <row r="39" spans="1:8">
      <c r="A39" t="s">
        <v>250</v>
      </c>
      <c r="B39">
        <v>0</v>
      </c>
      <c r="C39" s="35" t="s">
        <v>251</v>
      </c>
      <c r="D39">
        <v>0</v>
      </c>
      <c r="E39" t="s">
        <v>252</v>
      </c>
      <c r="F39">
        <v>0</v>
      </c>
      <c r="G39" t="s">
        <v>60</v>
      </c>
      <c r="H39">
        <v>0</v>
      </c>
    </row>
    <row r="40" spans="1:8">
      <c r="C40" s="35"/>
    </row>
    <row r="46" spans="1:8">
      <c r="A46" s="22" t="s">
        <v>253</v>
      </c>
      <c r="B46" s="22"/>
      <c r="C46" s="22" t="s">
        <v>254</v>
      </c>
      <c r="D46" s="22"/>
      <c r="E46" s="22" t="s">
        <v>255</v>
      </c>
      <c r="F46" s="22"/>
    </row>
    <row r="47" spans="1:8">
      <c r="A47" t="s">
        <v>256</v>
      </c>
      <c r="B47">
        <v>4</v>
      </c>
      <c r="C47" t="s">
        <v>257</v>
      </c>
      <c r="D47">
        <v>4</v>
      </c>
      <c r="E47" t="s">
        <v>70</v>
      </c>
      <c r="F47">
        <v>4</v>
      </c>
    </row>
    <row r="48" spans="1:8">
      <c r="A48" t="s">
        <v>68</v>
      </c>
      <c r="B48">
        <v>3</v>
      </c>
      <c r="C48" t="s">
        <v>248</v>
      </c>
      <c r="D48">
        <v>2</v>
      </c>
      <c r="E48" t="s">
        <v>248</v>
      </c>
      <c r="F48">
        <v>2</v>
      </c>
    </row>
    <row r="49" spans="1:6">
      <c r="A49" t="s">
        <v>258</v>
      </c>
      <c r="B49">
        <v>2</v>
      </c>
      <c r="C49" t="s">
        <v>259</v>
      </c>
      <c r="D49">
        <v>0</v>
      </c>
      <c r="E49" t="s">
        <v>260</v>
      </c>
      <c r="F49">
        <v>-1</v>
      </c>
    </row>
    <row r="50" spans="1:6">
      <c r="A50" t="s">
        <v>261</v>
      </c>
      <c r="B50">
        <v>1.5</v>
      </c>
      <c r="C50" t="s">
        <v>252</v>
      </c>
      <c r="D50">
        <v>0</v>
      </c>
      <c r="E50" t="s">
        <v>252</v>
      </c>
      <c r="F50">
        <v>0</v>
      </c>
    </row>
    <row r="51" spans="1:6">
      <c r="A51" t="s">
        <v>60</v>
      </c>
      <c r="B51">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C380DB0547718459E219924AF2C7C60" ma:contentTypeVersion="10" ma:contentTypeDescription="Crée un document." ma:contentTypeScope="" ma:versionID="2b0ed2028a52fc7735048ccf3d9c255e">
  <xsd:schema xmlns:xsd="http://www.w3.org/2001/XMLSchema" xmlns:xs="http://www.w3.org/2001/XMLSchema" xmlns:p="http://schemas.microsoft.com/office/2006/metadata/properties" xmlns:ns2="a570c90e-7de7-49d4-b659-89406f5fd529" xmlns:ns3="a03aa512-99b7-46ab-92bc-d0951231f345" targetNamespace="http://schemas.microsoft.com/office/2006/metadata/properties" ma:root="true" ma:fieldsID="526b836e089464911576f2bd8ab607b8" ns2:_="" ns3:_="">
    <xsd:import namespace="a570c90e-7de7-49d4-b659-89406f5fd529"/>
    <xsd:import namespace="a03aa512-99b7-46ab-92bc-d0951231f34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Detail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70c90e-7de7-49d4-b659-89406f5fd5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aa512-99b7-46ab-92bc-d0951231f345" elementFormDefault="qualified">
    <xsd:import namespace="http://schemas.microsoft.com/office/2006/documentManagement/types"/>
    <xsd:import namespace="http://schemas.microsoft.com/office/infopath/2007/PartnerControls"/>
    <xsd:element name="SharedWithDetails" ma:index="16" nillable="true" ma:displayName="Partagé avec détails" ma:internalName="SharedWithDetails" ma:readOnly="true">
      <xsd:simpleType>
        <xsd:restriction base="dms:Note">
          <xsd:maxLength value="255"/>
        </xsd:restriction>
      </xsd:simpleType>
    </xsd:element>
    <xsd:element name="SharedWithUsers" ma:index="17"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E2A3B1-ADF0-4F38-95E6-D9A198B6DCA7}"/>
</file>

<file path=customXml/itemProps2.xml><?xml version="1.0" encoding="utf-8"?>
<ds:datastoreItem xmlns:ds="http://schemas.openxmlformats.org/officeDocument/2006/customXml" ds:itemID="{228FF8E9-80FB-44CC-9F14-740B459FFE1B}"/>
</file>

<file path=customXml/itemProps3.xml><?xml version="1.0" encoding="utf-8"?>
<ds:datastoreItem xmlns:ds="http://schemas.openxmlformats.org/officeDocument/2006/customXml" ds:itemID="{658F19B1-6F9E-4114-962A-281D6D367FD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MAGNET</dc:creator>
  <cp:keywords/>
  <dc:description/>
  <cp:lastModifiedBy/>
  <cp:revision/>
  <dcterms:created xsi:type="dcterms:W3CDTF">2024-01-18T11:14:05Z</dcterms:created>
  <dcterms:modified xsi:type="dcterms:W3CDTF">2026-01-26T12:36:48Z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0x0101003C380DB0547718459E219924AF2C7C60</vt:lpwstr>
  </property>
</Properties>
</file>